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elt\OneDrive\Escritorio\Ore_Excel_Avanzado\"/>
    </mc:Choice>
  </mc:AlternateContent>
  <xr:revisionPtr revIDLastSave="0" documentId="13_ncr:1_{11428B5F-420D-473F-86AF-1CE89B37C727}" xr6:coauthVersionLast="47" xr6:coauthVersionMax="47" xr10:uidLastSave="{00000000-0000-0000-0000-000000000000}"/>
  <bookViews>
    <workbookView xWindow="-110" yWindow="-110" windowWidth="19420" windowHeight="10300" tabRatio="813" xr2:uid="{FD07371F-E6A5-4167-B4E9-B58D1456D009}"/>
  </bookViews>
  <sheets>
    <sheet name="Entorno Referencias" sheetId="2" r:id="rId1"/>
    <sheet name="Entre Hojas" sheetId="8" r:id="rId2"/>
    <sheet name="Ref. Otro Libro" sheetId="6" r:id="rId3"/>
    <sheet name="AD. Nombre" sheetId="3" r:id="rId4"/>
    <sheet name="Ref. Total G" sheetId="9" r:id="rId5"/>
    <sheet name="Link Ad. Nombre" sheetId="10" r:id="rId6"/>
    <sheet name="Ref. Ad. Nombre" sheetId="4" r:id="rId7"/>
    <sheet name="Parametros" sheetId="5" r:id="rId8"/>
    <sheet name="Validar " sheetId="1" r:id="rId9"/>
    <sheet name="Tabla" sheetId="7" r:id="rId10"/>
    <sheet name="Filtro Avanzado" sheetId="12" r:id="rId11"/>
    <sheet name="S. Totales Informe" sheetId="13" r:id="rId12"/>
    <sheet name="BuscarV" sheetId="14" r:id="rId13"/>
    <sheet name="BuscarH" sheetId="16" r:id="rId14"/>
    <sheet name="BuscarX" sheetId="15" r:id="rId15"/>
    <sheet name="Indice" sheetId="17" r:id="rId16"/>
    <sheet name="Indice Coincidir" sheetId="18" r:id="rId17"/>
    <sheet name="Tablas Dinamicas" sheetId="11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5" l="1"/>
  <c r="C37" i="15"/>
  <c r="C36" i="15"/>
  <c r="C35" i="15"/>
  <c r="C34" i="15"/>
  <c r="C40" i="14"/>
  <c r="C39" i="14"/>
  <c r="C38" i="14"/>
  <c r="C37" i="14"/>
  <c r="C36" i="14"/>
  <c r="G14" i="13"/>
  <c r="H14" i="13" s="1"/>
  <c r="H13" i="13"/>
  <c r="G13" i="13"/>
  <c r="G12" i="13"/>
  <c r="H12" i="13" s="1"/>
  <c r="H11" i="13"/>
  <c r="G11" i="13"/>
  <c r="G10" i="13"/>
  <c r="H10" i="13" s="1"/>
  <c r="H9" i="13"/>
  <c r="G9" i="13"/>
  <c r="G8" i="13"/>
  <c r="H8" i="13" s="1"/>
  <c r="H7" i="13"/>
  <c r="G7" i="13"/>
  <c r="G6" i="13"/>
  <c r="H6" i="13" s="1"/>
  <c r="H5" i="13"/>
  <c r="G5" i="13"/>
  <c r="G4" i="13"/>
  <c r="H4" i="13" s="1"/>
  <c r="H3" i="13"/>
  <c r="G3" i="13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6" i="12"/>
  <c r="H6" i="12" s="1"/>
  <c r="G5" i="12"/>
  <c r="H5" i="12" s="1"/>
  <c r="G4" i="12"/>
  <c r="H4" i="12" s="1"/>
  <c r="G3" i="12"/>
  <c r="H3" i="12" s="1"/>
  <c r="G15" i="11"/>
  <c r="H15" i="11" s="1"/>
  <c r="G14" i="11"/>
  <c r="H14" i="11" s="1"/>
  <c r="H13" i="11"/>
  <c r="G13" i="11"/>
  <c r="G12" i="11"/>
  <c r="H12" i="11" s="1"/>
  <c r="H11" i="11"/>
  <c r="G11" i="11"/>
  <c r="G10" i="11"/>
  <c r="H10" i="11" s="1"/>
  <c r="H9" i="11"/>
  <c r="G9" i="11"/>
  <c r="G8" i="11"/>
  <c r="H8" i="11" s="1"/>
  <c r="H7" i="11"/>
  <c r="G7" i="11"/>
  <c r="G6" i="11"/>
  <c r="H6" i="11" s="1"/>
  <c r="H5" i="11"/>
  <c r="G5" i="11"/>
  <c r="G4" i="11"/>
  <c r="H4" i="11" s="1"/>
  <c r="H3" i="11"/>
  <c r="G3" i="11"/>
  <c r="G5" i="4" l="1"/>
  <c r="G11" i="4"/>
  <c r="G15" i="4"/>
  <c r="G3" i="4"/>
  <c r="G4" i="4"/>
  <c r="G6" i="4"/>
  <c r="G7" i="4"/>
  <c r="G8" i="4"/>
  <c r="G9" i="4"/>
  <c r="G10" i="4"/>
  <c r="G12" i="4"/>
  <c r="G13" i="4"/>
  <c r="G14" i="4"/>
  <c r="G16" i="4"/>
  <c r="C5" i="2"/>
  <c r="H4" i="7"/>
  <c r="I4" i="7" s="1"/>
  <c r="H5" i="7"/>
  <c r="I5" i="7" s="1"/>
  <c r="H6" i="7"/>
  <c r="I6" i="7" s="1"/>
  <c r="H7" i="7"/>
  <c r="I7" i="7" s="1"/>
  <c r="H8" i="7"/>
  <c r="I8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3" i="7"/>
  <c r="I3" i="7" s="1"/>
</calcChain>
</file>

<file path=xl/sharedStrings.xml><?xml version="1.0" encoding="utf-8"?>
<sst xmlns="http://schemas.openxmlformats.org/spreadsheetml/2006/main" count="588" uniqueCount="139">
  <si>
    <t>Nombre</t>
  </si>
  <si>
    <t>Nota 1</t>
  </si>
  <si>
    <t>Nota 2</t>
  </si>
  <si>
    <t>Nota 3</t>
  </si>
  <si>
    <t>Promedio</t>
  </si>
  <si>
    <t>Pedro</t>
  </si>
  <si>
    <t>Macarena</t>
  </si>
  <si>
    <t>Paula</t>
  </si>
  <si>
    <t>Javiera</t>
  </si>
  <si>
    <t>RUT</t>
  </si>
  <si>
    <t>NOMBRE</t>
  </si>
  <si>
    <t>SEXO</t>
  </si>
  <si>
    <t>SUELDO BASE</t>
  </si>
  <si>
    <t>BONO</t>
  </si>
  <si>
    <t>LIQUIDO</t>
  </si>
  <si>
    <t>03.903.946-K</t>
  </si>
  <si>
    <t>Castro Córdova Silvia</t>
  </si>
  <si>
    <t>F</t>
  </si>
  <si>
    <t>04.308.131-4</t>
  </si>
  <si>
    <t>Calderón Galaz Jose</t>
  </si>
  <si>
    <t>M</t>
  </si>
  <si>
    <t>05.057.894-1</t>
  </si>
  <si>
    <t>Chávez González Elsa</t>
  </si>
  <si>
    <t>05.299.873-5</t>
  </si>
  <si>
    <t>Aranguiz Figueroa Emilio</t>
  </si>
  <si>
    <t>05.972.572-6</t>
  </si>
  <si>
    <t>Balmaceda Valenzuela Luis</t>
  </si>
  <si>
    <t>05.990.979-7</t>
  </si>
  <si>
    <t>Araya Garate Alicia</t>
  </si>
  <si>
    <t>06.091.597-0</t>
  </si>
  <si>
    <t>Armijo Lizama Leonardo</t>
  </si>
  <si>
    <t>06.134.686-4</t>
  </si>
  <si>
    <t>Azócar Riffo Herminda</t>
  </si>
  <si>
    <t>06.235.162-4</t>
  </si>
  <si>
    <t>Blanco Vera Washington</t>
  </si>
  <si>
    <t>06.388.776-5</t>
  </si>
  <si>
    <t>Contreras Márquez Laura</t>
  </si>
  <si>
    <t>06.434.788-8</t>
  </si>
  <si>
    <t>Belmar Hormazábal Rodrigo</t>
  </si>
  <si>
    <t>06.565.470-9</t>
  </si>
  <si>
    <t>Bacián Lavín Carlos</t>
  </si>
  <si>
    <t>06.597.566-1</t>
  </si>
  <si>
    <t>Aguilera Cabrera Ivan</t>
  </si>
  <si>
    <t>06.633.613-1</t>
  </si>
  <si>
    <t>Castro Vásquez Bernardo</t>
  </si>
  <si>
    <t>TOTAL</t>
  </si>
  <si>
    <t>IMPUESTO</t>
  </si>
  <si>
    <t>RENTA</t>
  </si>
  <si>
    <t>CARGO</t>
  </si>
  <si>
    <t>CENTRO COSTO</t>
  </si>
  <si>
    <t>DESCUENTOS</t>
  </si>
  <si>
    <t>VENDEDOR</t>
  </si>
  <si>
    <t>VENTAS</t>
  </si>
  <si>
    <t>SECRETARIA</t>
  </si>
  <si>
    <t>FINANZAS</t>
  </si>
  <si>
    <t>05.334.664-2</t>
  </si>
  <si>
    <t>Catalán Toro Armanda</t>
  </si>
  <si>
    <t>ADMINISTRATIVO</t>
  </si>
  <si>
    <t>RR.HH</t>
  </si>
  <si>
    <t>Acevedo Navarro José</t>
  </si>
  <si>
    <t>GERENTE</t>
  </si>
  <si>
    <t>06.633.876-2</t>
  </si>
  <si>
    <t>Astudillo Pereira Verónica</t>
  </si>
  <si>
    <t>06.843.720-2</t>
  </si>
  <si>
    <t>Alvarez Torres Erick</t>
  </si>
  <si>
    <t>Items</t>
  </si>
  <si>
    <t>Valor $</t>
  </si>
  <si>
    <t>Impuesto</t>
  </si>
  <si>
    <t>Total $</t>
  </si>
  <si>
    <t>Producto 1</t>
  </si>
  <si>
    <t>Producto 2</t>
  </si>
  <si>
    <t>Relativa</t>
  </si>
  <si>
    <t>Absoluta</t>
  </si>
  <si>
    <t>Valor US$</t>
  </si>
  <si>
    <t>Dólar</t>
  </si>
  <si>
    <t>Pesos $</t>
  </si>
  <si>
    <t>TOTAL  GENERAL $</t>
  </si>
  <si>
    <t>Total General $</t>
  </si>
  <si>
    <t>Ad. Nombre Formula</t>
  </si>
  <si>
    <t>Castro Córdova Silvia Julia</t>
  </si>
  <si>
    <t>Impuesto 13%</t>
  </si>
  <si>
    <t xml:space="preserve">Impuesto </t>
  </si>
  <si>
    <t>AD. Nombre</t>
  </si>
  <si>
    <t>REF. Absoluta</t>
  </si>
  <si>
    <t>Impuesto AN</t>
  </si>
  <si>
    <t>Impuesto RA</t>
  </si>
  <si>
    <t>R.U.T</t>
  </si>
  <si>
    <t>DIRECCION</t>
  </si>
  <si>
    <t xml:space="preserve">RENTA </t>
  </si>
  <si>
    <t>10.511.980-K</t>
  </si>
  <si>
    <t>Alejandro Matute Alvear</t>
  </si>
  <si>
    <t>Amunátegui 139-B</t>
  </si>
  <si>
    <t>11.749.048-9</t>
  </si>
  <si>
    <t>Andrés  Zaldívar Ayala</t>
  </si>
  <si>
    <t>Avda. Hernando Siles 5873, Esq. Calle 13; Sector Obrajes</t>
  </si>
  <si>
    <t>08.180.880-6</t>
  </si>
  <si>
    <t>Nelson  Albornoz Figueroa</t>
  </si>
  <si>
    <t>Obispo Salas 0245, Of. 440</t>
  </si>
  <si>
    <t>07.215.070-9</t>
  </si>
  <si>
    <t>Alejandro Foxley Frez</t>
  </si>
  <si>
    <t>Praia Do Flamengo 344, 7° Piso, Apto. 701</t>
  </si>
  <si>
    <t>15.579.920-6</t>
  </si>
  <si>
    <t>Guillermo Cáceres Fuentes</t>
  </si>
  <si>
    <t>Los leones 2255</t>
  </si>
  <si>
    <t>14.479.790-4</t>
  </si>
  <si>
    <t>Josefina Bilbao Olivares</t>
  </si>
  <si>
    <t>Avda. Javier Prado Oeste 790, San Isidro</t>
  </si>
  <si>
    <t>08.421.080-4</t>
  </si>
  <si>
    <t>Cecilia Cornejo Salinas</t>
  </si>
  <si>
    <t>Obispo Salas 0245, Of. 441</t>
  </si>
  <si>
    <t>08.145.410-0</t>
  </si>
  <si>
    <t>María Esquivel Santander</t>
  </si>
  <si>
    <t>Providencia 2594, Of. 312</t>
  </si>
  <si>
    <t>12.869.040-7</t>
  </si>
  <si>
    <t>Marta  Caro Serrano</t>
  </si>
  <si>
    <t>Avda. Lib. Bdo. O'Higgins 340</t>
  </si>
  <si>
    <t>08.327.200-2</t>
  </si>
  <si>
    <t>Anibal Fierro Soto</t>
  </si>
  <si>
    <t>Alameda Bdo. O'Higgins 3322, Piso 3</t>
  </si>
  <si>
    <t>03.030.600-5</t>
  </si>
  <si>
    <t>Jose  Mena  Valencia</t>
  </si>
  <si>
    <t>Pasaje Matte 956, Of. 801</t>
  </si>
  <si>
    <t>07.130.600-5</t>
  </si>
  <si>
    <t>Jaime Rios Valencia</t>
  </si>
  <si>
    <t>Avda. Bulnes 285, Piso 5  Of. 501</t>
  </si>
  <si>
    <t>CIUDAD</t>
  </si>
  <si>
    <t>SANTIAGO</t>
  </si>
  <si>
    <t>Avda. Hernando Siles 5873, Esq. Calle 13</t>
  </si>
  <si>
    <t>RANCAGUA</t>
  </si>
  <si>
    <t>Avda. Hernando Siles 5873</t>
  </si>
  <si>
    <t>Praia Do Flamengo 344</t>
  </si>
  <si>
    <t>Avda. Javier Prado Oeste 790</t>
  </si>
  <si>
    <t>N° Transa</t>
  </si>
  <si>
    <t>Zona</t>
  </si>
  <si>
    <t>Total</t>
  </si>
  <si>
    <t>Norte</t>
  </si>
  <si>
    <t>Sur</t>
  </si>
  <si>
    <t>Centro</t>
  </si>
  <si>
    <t>Alarcón Casanova Sergio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</si>
</sst>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"/>
    <numFmt numFmtId="165" formatCode="#,##0.0"/>
  </numFmts>
  <fonts count="4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jpn_boot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6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indexed="64"/>
      </bottom>
      <diagonal/>
    </border>
    <border>
      <left/>
      <right/>
      <top style="thin">
        <color theme="6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3" fontId="0" fillId="0" borderId="2" xfId="0" applyNumberFormat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  <xf numFmtId="0" fontId="0" fillId="0" borderId="3" xfId="0" applyBorder="1"/>
    <xf numFmtId="3" fontId="0" fillId="0" borderId="3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165" fontId="0" fillId="0" borderId="3" xfId="0" applyNumberFormat="1" applyBorder="1"/>
    <xf numFmtId="41" fontId="0" fillId="0" borderId="1" xfId="0" applyNumberFormat="1" applyBorder="1"/>
    <xf numFmtId="41" fontId="0" fillId="0" borderId="3" xfId="0" applyNumberFormat="1" applyBorder="1"/>
    <xf numFmtId="0" fontId="0" fillId="0" borderId="10" xfId="0" applyBorder="1"/>
    <xf numFmtId="9" fontId="0" fillId="0" borderId="0" xfId="0" applyNumberFormat="1"/>
    <xf numFmtId="0" fontId="0" fillId="0" borderId="2" xfId="0" applyBorder="1"/>
    <xf numFmtId="10" fontId="0" fillId="0" borderId="2" xfId="0" applyNumberFormat="1" applyBorder="1"/>
    <xf numFmtId="0" fontId="0" fillId="0" borderId="2" xfId="0" applyBorder="1" applyAlignment="1">
      <alignment horizontal="center"/>
    </xf>
    <xf numFmtId="41" fontId="0" fillId="0" borderId="1" xfId="1" applyFont="1" applyBorder="1"/>
    <xf numFmtId="41" fontId="0" fillId="0" borderId="3" xfId="1" applyFont="1" applyBorder="1"/>
    <xf numFmtId="0" fontId="0" fillId="4" borderId="2" xfId="0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0" fillId="4" borderId="6" xfId="0" applyFill="1" applyBorder="1" applyAlignment="1">
      <alignment horizontal="center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left"/>
    </xf>
    <xf numFmtId="0" fontId="0" fillId="0" borderId="5" xfId="0" applyBorder="1"/>
    <xf numFmtId="0" fontId="0" fillId="0" borderId="0" xfId="0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8F63-E49B-44EC-8F28-0ACF6A66DF9C}">
  <dimension ref="A1:M6"/>
  <sheetViews>
    <sheetView tabSelected="1" workbookViewId="0">
      <selection activeCell="D12" sqref="D12"/>
    </sheetView>
  </sheetViews>
  <sheetFormatPr baseColWidth="10" defaultRowHeight="14.5"/>
  <cols>
    <col min="2" max="2" width="12.81640625" customWidth="1"/>
    <col min="6" max="6" width="8.54296875" customWidth="1"/>
    <col min="8" max="8" width="22.7265625" customWidth="1"/>
    <col min="11" max="11" width="5.26953125" customWidth="1"/>
    <col min="12" max="12" width="8.26953125" customWidth="1"/>
    <col min="13" max="13" width="5.81640625" customWidth="1"/>
  </cols>
  <sheetData>
    <row r="1" spans="1:13">
      <c r="L1" t="s">
        <v>74</v>
      </c>
      <c r="M1">
        <v>890</v>
      </c>
    </row>
    <row r="2" spans="1:13">
      <c r="A2" s="10" t="s">
        <v>71</v>
      </c>
      <c r="B2" s="8" t="s">
        <v>65</v>
      </c>
      <c r="C2" s="9" t="s">
        <v>66</v>
      </c>
      <c r="D2" s="9" t="s">
        <v>67</v>
      </c>
      <c r="E2" s="9" t="s">
        <v>68</v>
      </c>
      <c r="G2" t="s">
        <v>72</v>
      </c>
      <c r="H2" s="8" t="s">
        <v>65</v>
      </c>
      <c r="I2" s="9" t="s">
        <v>73</v>
      </c>
      <c r="J2" s="9" t="s">
        <v>75</v>
      </c>
    </row>
    <row r="3" spans="1:13">
      <c r="B3" s="28" t="s">
        <v>69</v>
      </c>
      <c r="C3" s="29">
        <v>12000</v>
      </c>
      <c r="D3" s="29"/>
      <c r="E3" s="29"/>
      <c r="H3" s="28" t="s">
        <v>69</v>
      </c>
      <c r="I3" s="32">
        <v>1200</v>
      </c>
      <c r="J3" s="41"/>
    </row>
    <row r="4" spans="1:13">
      <c r="B4" s="28" t="s">
        <v>70</v>
      </c>
      <c r="C4" s="29">
        <v>14000</v>
      </c>
      <c r="D4" s="29"/>
      <c r="E4" s="29"/>
      <c r="H4" s="28" t="s">
        <v>70</v>
      </c>
      <c r="I4" s="32">
        <v>1450</v>
      </c>
      <c r="J4" s="40"/>
    </row>
    <row r="5" spans="1:13" ht="15" thickBot="1">
      <c r="C5" s="31">
        <f>SUM(C3:C4)</f>
        <v>26000</v>
      </c>
      <c r="D5" s="31"/>
      <c r="E5" s="31"/>
    </row>
    <row r="6" spans="1:13" ht="15" thickTop="1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3885-D1CD-4B35-9274-71AFDAE289E4}">
  <dimension ref="B2:I15"/>
  <sheetViews>
    <sheetView workbookViewId="0">
      <selection activeCell="C4" sqref="C4"/>
    </sheetView>
  </sheetViews>
  <sheetFormatPr baseColWidth="10" defaultRowHeight="14.5"/>
  <cols>
    <col min="2" max="2" width="13.54296875" customWidth="1"/>
    <col min="3" max="3" width="25.7265625" bestFit="1" customWidth="1"/>
    <col min="4" max="4" width="8.453125" customWidth="1"/>
    <col min="5" max="5" width="19.7265625" customWidth="1"/>
    <col min="6" max="6" width="15.7265625" customWidth="1"/>
    <col min="7" max="7" width="13" customWidth="1"/>
    <col min="8" max="8" width="13.1796875" customWidth="1"/>
  </cols>
  <sheetData>
    <row r="2" spans="2:9">
      <c r="B2" s="50" t="s">
        <v>9</v>
      </c>
      <c r="C2" s="51" t="s">
        <v>10</v>
      </c>
      <c r="D2" s="52" t="s">
        <v>11</v>
      </c>
      <c r="E2" s="52" t="s">
        <v>48</v>
      </c>
      <c r="F2" s="52" t="s">
        <v>49</v>
      </c>
      <c r="G2" s="52" t="s">
        <v>47</v>
      </c>
      <c r="H2" s="52" t="s">
        <v>50</v>
      </c>
      <c r="I2" s="53" t="s">
        <v>14</v>
      </c>
    </row>
    <row r="3" spans="2:9">
      <c r="B3" s="20" t="s">
        <v>15</v>
      </c>
      <c r="C3" t="s">
        <v>16</v>
      </c>
      <c r="D3" s="10" t="s">
        <v>17</v>
      </c>
      <c r="E3" t="s">
        <v>51</v>
      </c>
      <c r="F3" t="s">
        <v>52</v>
      </c>
      <c r="G3" s="11">
        <v>457000</v>
      </c>
      <c r="H3" s="11">
        <f>G3*21%</f>
        <v>95970</v>
      </c>
      <c r="I3" s="26">
        <f>G3-H3</f>
        <v>361030</v>
      </c>
    </row>
    <row r="4" spans="2:9">
      <c r="B4" s="20" t="s">
        <v>18</v>
      </c>
      <c r="C4" t="s">
        <v>19</v>
      </c>
      <c r="D4" s="10" t="s">
        <v>20</v>
      </c>
      <c r="E4" t="s">
        <v>53</v>
      </c>
      <c r="F4" t="s">
        <v>54</v>
      </c>
      <c r="G4" s="11">
        <v>582400</v>
      </c>
      <c r="H4" s="11">
        <f t="shared" ref="H4:H15" si="0">G4*21%</f>
        <v>122304</v>
      </c>
      <c r="I4" s="26">
        <f t="shared" ref="I4:I15" si="1">G4-H4</f>
        <v>460096</v>
      </c>
    </row>
    <row r="5" spans="2:9">
      <c r="B5" s="20" t="s">
        <v>21</v>
      </c>
      <c r="C5" t="s">
        <v>22</v>
      </c>
      <c r="D5" s="10" t="s">
        <v>17</v>
      </c>
      <c r="E5" t="s">
        <v>53</v>
      </c>
      <c r="F5" t="s">
        <v>52</v>
      </c>
      <c r="G5" s="11">
        <v>566000</v>
      </c>
      <c r="H5" s="11">
        <f t="shared" si="0"/>
        <v>118860</v>
      </c>
      <c r="I5" s="26">
        <f t="shared" si="1"/>
        <v>447140</v>
      </c>
    </row>
    <row r="6" spans="2:9">
      <c r="B6" s="20" t="s">
        <v>23</v>
      </c>
      <c r="C6" t="s">
        <v>24</v>
      </c>
      <c r="D6" s="10" t="s">
        <v>20</v>
      </c>
      <c r="E6" t="s">
        <v>51</v>
      </c>
      <c r="F6" t="s">
        <v>52</v>
      </c>
      <c r="G6" s="11">
        <v>550000</v>
      </c>
      <c r="H6" s="11">
        <f t="shared" si="0"/>
        <v>115500</v>
      </c>
      <c r="I6" s="26">
        <f t="shared" si="1"/>
        <v>434500</v>
      </c>
    </row>
    <row r="7" spans="2:9">
      <c r="B7" s="20" t="s">
        <v>55</v>
      </c>
      <c r="C7" t="s">
        <v>56</v>
      </c>
      <c r="D7" s="10" t="s">
        <v>17</v>
      </c>
      <c r="E7" t="s">
        <v>57</v>
      </c>
      <c r="F7" t="s">
        <v>58</v>
      </c>
      <c r="G7" s="11">
        <v>458000</v>
      </c>
      <c r="H7" s="11">
        <f t="shared" si="0"/>
        <v>96180</v>
      </c>
      <c r="I7" s="26">
        <f t="shared" si="1"/>
        <v>361820</v>
      </c>
    </row>
    <row r="8" spans="2:9">
      <c r="B8" s="20" t="s">
        <v>33</v>
      </c>
      <c r="C8" t="s">
        <v>34</v>
      </c>
      <c r="D8" s="10" t="s">
        <v>20</v>
      </c>
      <c r="E8" t="s">
        <v>57</v>
      </c>
      <c r="F8" t="s">
        <v>52</v>
      </c>
      <c r="G8" s="11">
        <v>528000</v>
      </c>
      <c r="H8" s="11">
        <f t="shared" si="0"/>
        <v>110880</v>
      </c>
      <c r="I8" s="26">
        <f t="shared" si="1"/>
        <v>417120</v>
      </c>
    </row>
    <row r="9" spans="2:9">
      <c r="B9" s="20" t="s">
        <v>35</v>
      </c>
      <c r="C9" t="s">
        <v>36</v>
      </c>
      <c r="D9" s="10" t="s">
        <v>17</v>
      </c>
      <c r="E9" t="s">
        <v>57</v>
      </c>
      <c r="F9" t="s">
        <v>58</v>
      </c>
      <c r="G9" s="11">
        <v>457000</v>
      </c>
      <c r="H9" s="11">
        <f t="shared" si="0"/>
        <v>95970</v>
      </c>
      <c r="I9" s="26">
        <f t="shared" si="1"/>
        <v>361030</v>
      </c>
    </row>
    <row r="10" spans="2:9">
      <c r="B10" s="20" t="s">
        <v>37</v>
      </c>
      <c r="C10" t="s">
        <v>38</v>
      </c>
      <c r="D10" s="10" t="s">
        <v>20</v>
      </c>
      <c r="E10" t="s">
        <v>53</v>
      </c>
      <c r="F10" t="s">
        <v>52</v>
      </c>
      <c r="G10" s="11">
        <v>528000</v>
      </c>
      <c r="H10" s="11">
        <f t="shared" si="0"/>
        <v>110880</v>
      </c>
      <c r="I10" s="26">
        <f t="shared" si="1"/>
        <v>417120</v>
      </c>
    </row>
    <row r="11" spans="2:9">
      <c r="B11" s="20" t="s">
        <v>39</v>
      </c>
      <c r="C11" t="s">
        <v>40</v>
      </c>
      <c r="D11" s="10" t="s">
        <v>20</v>
      </c>
      <c r="E11" t="s">
        <v>57</v>
      </c>
      <c r="F11" t="s">
        <v>52</v>
      </c>
      <c r="G11" s="11">
        <v>641000</v>
      </c>
      <c r="H11" s="11">
        <f t="shared" si="0"/>
        <v>134610</v>
      </c>
      <c r="I11" s="26">
        <f t="shared" si="1"/>
        <v>506390</v>
      </c>
    </row>
    <row r="12" spans="2:9">
      <c r="B12" s="20" t="s">
        <v>41</v>
      </c>
      <c r="C12" t="s">
        <v>42</v>
      </c>
      <c r="D12" s="10" t="s">
        <v>20</v>
      </c>
      <c r="E12" t="s">
        <v>57</v>
      </c>
      <c r="F12" t="s">
        <v>58</v>
      </c>
      <c r="G12" s="11">
        <v>510000</v>
      </c>
      <c r="H12" s="11">
        <f t="shared" si="0"/>
        <v>107100</v>
      </c>
      <c r="I12" s="26">
        <f t="shared" si="1"/>
        <v>402900</v>
      </c>
    </row>
    <row r="13" spans="2:9">
      <c r="B13" s="20" t="s">
        <v>43</v>
      </c>
      <c r="C13" t="s">
        <v>44</v>
      </c>
      <c r="D13" s="10" t="s">
        <v>20</v>
      </c>
      <c r="E13" t="s">
        <v>60</v>
      </c>
      <c r="F13" t="s">
        <v>52</v>
      </c>
      <c r="G13" s="11">
        <v>900000</v>
      </c>
      <c r="H13" s="11">
        <f t="shared" si="0"/>
        <v>189000</v>
      </c>
      <c r="I13" s="26">
        <f t="shared" si="1"/>
        <v>711000</v>
      </c>
    </row>
    <row r="14" spans="2:9">
      <c r="B14" s="20" t="s">
        <v>61</v>
      </c>
      <c r="C14" t="s">
        <v>62</v>
      </c>
      <c r="D14" s="10" t="s">
        <v>17</v>
      </c>
      <c r="E14" t="s">
        <v>51</v>
      </c>
      <c r="F14" t="s">
        <v>52</v>
      </c>
      <c r="G14" s="11">
        <v>557000</v>
      </c>
      <c r="H14" s="11">
        <f t="shared" si="0"/>
        <v>116970</v>
      </c>
      <c r="I14" s="26">
        <f t="shared" si="1"/>
        <v>440030</v>
      </c>
    </row>
    <row r="15" spans="2:9">
      <c r="B15" s="21" t="s">
        <v>63</v>
      </c>
      <c r="C15" s="8" t="s">
        <v>64</v>
      </c>
      <c r="D15" s="9" t="s">
        <v>20</v>
      </c>
      <c r="E15" s="8" t="s">
        <v>57</v>
      </c>
      <c r="F15" s="8" t="s">
        <v>52</v>
      </c>
      <c r="G15" s="12">
        <v>574000</v>
      </c>
      <c r="H15" s="12">
        <f t="shared" si="0"/>
        <v>120540</v>
      </c>
      <c r="I15" s="27">
        <f t="shared" si="1"/>
        <v>453460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D9CF-32B4-4B62-963F-9767C4EF24C2}">
  <dimension ref="B2:H14"/>
  <sheetViews>
    <sheetView workbookViewId="0">
      <selection activeCell="B2" sqref="B2"/>
    </sheetView>
  </sheetViews>
  <sheetFormatPr baseColWidth="10" defaultRowHeight="14.5"/>
  <cols>
    <col min="2" max="2" width="13.54296875" customWidth="1"/>
    <col min="3" max="3" width="25.7265625" bestFit="1" customWidth="1"/>
    <col min="4" max="4" width="19.7265625" customWidth="1"/>
    <col min="5" max="5" width="15.7265625" customWidth="1"/>
    <col min="6" max="6" width="13" customWidth="1"/>
    <col min="7" max="7" width="13.1796875" customWidth="1"/>
  </cols>
  <sheetData>
    <row r="2" spans="2:8">
      <c r="B2" s="22" t="s">
        <v>9</v>
      </c>
      <c r="C2" s="23" t="s">
        <v>10</v>
      </c>
      <c r="D2" s="24" t="s">
        <v>48</v>
      </c>
      <c r="E2" s="24" t="s">
        <v>49</v>
      </c>
      <c r="F2" s="24" t="s">
        <v>47</v>
      </c>
      <c r="G2" s="24" t="s">
        <v>50</v>
      </c>
      <c r="H2" s="25" t="s">
        <v>14</v>
      </c>
    </row>
    <row r="3" spans="2:8">
      <c r="B3" s="20" t="s">
        <v>15</v>
      </c>
      <c r="C3" t="s">
        <v>16</v>
      </c>
      <c r="D3" t="s">
        <v>51</v>
      </c>
      <c r="E3" t="s">
        <v>52</v>
      </c>
      <c r="F3" s="11">
        <v>457000</v>
      </c>
      <c r="G3" s="11">
        <f>F3*21%</f>
        <v>95970</v>
      </c>
      <c r="H3" s="26">
        <f>F3-G3</f>
        <v>361030</v>
      </c>
    </row>
    <row r="4" spans="2:8">
      <c r="B4" s="20" t="s">
        <v>18</v>
      </c>
      <c r="C4" t="s">
        <v>19</v>
      </c>
      <c r="D4" t="s">
        <v>53</v>
      </c>
      <c r="E4" t="s">
        <v>54</v>
      </c>
      <c r="F4" s="11">
        <v>582400</v>
      </c>
      <c r="G4" s="11">
        <f t="shared" ref="G4:G14" si="0">F4*21%</f>
        <v>122304</v>
      </c>
      <c r="H4" s="26">
        <f t="shared" ref="H4:H14" si="1">F4-G4</f>
        <v>460096</v>
      </c>
    </row>
    <row r="5" spans="2:8">
      <c r="B5" s="20" t="s">
        <v>21</v>
      </c>
      <c r="C5" t="s">
        <v>22</v>
      </c>
      <c r="D5" t="s">
        <v>53</v>
      </c>
      <c r="E5" t="s">
        <v>52</v>
      </c>
      <c r="F5" s="11">
        <v>566000</v>
      </c>
      <c r="G5" s="11">
        <f t="shared" si="0"/>
        <v>118860</v>
      </c>
      <c r="H5" s="26">
        <f t="shared" si="1"/>
        <v>447140</v>
      </c>
    </row>
    <row r="6" spans="2:8">
      <c r="B6" s="20" t="s">
        <v>23</v>
      </c>
      <c r="C6" t="s">
        <v>24</v>
      </c>
      <c r="D6" t="s">
        <v>51</v>
      </c>
      <c r="E6" t="s">
        <v>52</v>
      </c>
      <c r="F6" s="11">
        <v>550000</v>
      </c>
      <c r="G6" s="11">
        <f t="shared" si="0"/>
        <v>115500</v>
      </c>
      <c r="H6" s="26">
        <f t="shared" si="1"/>
        <v>434500</v>
      </c>
    </row>
    <row r="7" spans="2:8">
      <c r="B7" s="20" t="s">
        <v>55</v>
      </c>
      <c r="C7" t="s">
        <v>56</v>
      </c>
      <c r="D7" t="s">
        <v>57</v>
      </c>
      <c r="E7" t="s">
        <v>58</v>
      </c>
      <c r="F7" s="11">
        <v>458000</v>
      </c>
      <c r="G7" s="11">
        <f t="shared" si="0"/>
        <v>96180</v>
      </c>
      <c r="H7" s="26">
        <f t="shared" si="1"/>
        <v>361820</v>
      </c>
    </row>
    <row r="8" spans="2:8">
      <c r="B8" s="20" t="s">
        <v>35</v>
      </c>
      <c r="C8" t="s">
        <v>36</v>
      </c>
      <c r="D8" t="s">
        <v>57</v>
      </c>
      <c r="E8" t="s">
        <v>58</v>
      </c>
      <c r="F8" s="11">
        <v>457000</v>
      </c>
      <c r="G8" s="11">
        <f t="shared" si="0"/>
        <v>95970</v>
      </c>
      <c r="H8" s="26">
        <f t="shared" si="1"/>
        <v>361030</v>
      </c>
    </row>
    <row r="9" spans="2:8">
      <c r="B9" s="20" t="s">
        <v>37</v>
      </c>
      <c r="C9" t="s">
        <v>38</v>
      </c>
      <c r="D9" t="s">
        <v>53</v>
      </c>
      <c r="E9" t="s">
        <v>52</v>
      </c>
      <c r="F9" s="11">
        <v>528000</v>
      </c>
      <c r="G9" s="11">
        <f t="shared" si="0"/>
        <v>110880</v>
      </c>
      <c r="H9" s="26">
        <f t="shared" si="1"/>
        <v>417120</v>
      </c>
    </row>
    <row r="10" spans="2:8">
      <c r="B10" s="20" t="s">
        <v>39</v>
      </c>
      <c r="C10" t="s">
        <v>40</v>
      </c>
      <c r="D10" t="s">
        <v>57</v>
      </c>
      <c r="E10" t="s">
        <v>52</v>
      </c>
      <c r="F10" s="11">
        <v>641000</v>
      </c>
      <c r="G10" s="11">
        <f t="shared" si="0"/>
        <v>134610</v>
      </c>
      <c r="H10" s="26">
        <f t="shared" si="1"/>
        <v>506390</v>
      </c>
    </row>
    <row r="11" spans="2:8">
      <c r="B11" s="20" t="s">
        <v>41</v>
      </c>
      <c r="C11" t="s">
        <v>42</v>
      </c>
      <c r="D11" t="s">
        <v>57</v>
      </c>
      <c r="E11" t="s">
        <v>58</v>
      </c>
      <c r="F11" s="11">
        <v>510000</v>
      </c>
      <c r="G11" s="11">
        <f t="shared" si="0"/>
        <v>107100</v>
      </c>
      <c r="H11" s="26">
        <f t="shared" si="1"/>
        <v>402900</v>
      </c>
    </row>
    <row r="12" spans="2:8">
      <c r="B12" s="20" t="s">
        <v>43</v>
      </c>
      <c r="C12" t="s">
        <v>44</v>
      </c>
      <c r="D12" t="s">
        <v>60</v>
      </c>
      <c r="E12" t="s">
        <v>52</v>
      </c>
      <c r="F12" s="11">
        <v>900000</v>
      </c>
      <c r="G12" s="11">
        <f t="shared" si="0"/>
        <v>189000</v>
      </c>
      <c r="H12" s="26">
        <f t="shared" si="1"/>
        <v>711000</v>
      </c>
    </row>
    <row r="13" spans="2:8">
      <c r="B13" s="20" t="s">
        <v>61</v>
      </c>
      <c r="C13" t="s">
        <v>62</v>
      </c>
      <c r="D13" t="s">
        <v>51</v>
      </c>
      <c r="E13" t="s">
        <v>52</v>
      </c>
      <c r="F13" s="11">
        <v>557000</v>
      </c>
      <c r="G13" s="11">
        <f t="shared" si="0"/>
        <v>116970</v>
      </c>
      <c r="H13" s="26">
        <f t="shared" si="1"/>
        <v>440030</v>
      </c>
    </row>
    <row r="14" spans="2:8">
      <c r="B14" s="21" t="s">
        <v>63</v>
      </c>
      <c r="C14" s="8" t="s">
        <v>64</v>
      </c>
      <c r="D14" s="8" t="s">
        <v>57</v>
      </c>
      <c r="E14" s="8" t="s">
        <v>52</v>
      </c>
      <c r="F14" s="12">
        <v>574000</v>
      </c>
      <c r="G14" s="12">
        <f t="shared" si="0"/>
        <v>120540</v>
      </c>
      <c r="H14" s="27">
        <f t="shared" si="1"/>
        <v>453460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F1AB-9D45-438E-8D12-053E6AA585E3}">
  <dimension ref="B2:H14"/>
  <sheetViews>
    <sheetView workbookViewId="0">
      <selection activeCell="F15" sqref="F15"/>
    </sheetView>
  </sheetViews>
  <sheetFormatPr baseColWidth="10" defaultRowHeight="14.5"/>
  <cols>
    <col min="2" max="2" width="13.54296875" customWidth="1"/>
    <col min="3" max="3" width="25.7265625" bestFit="1" customWidth="1"/>
    <col min="4" max="4" width="19.7265625" customWidth="1"/>
    <col min="5" max="5" width="15.7265625" customWidth="1"/>
    <col min="6" max="6" width="13" customWidth="1"/>
    <col min="7" max="7" width="13.1796875" customWidth="1"/>
  </cols>
  <sheetData>
    <row r="2" spans="2:8">
      <c r="B2" s="22" t="s">
        <v>9</v>
      </c>
      <c r="C2" s="23" t="s">
        <v>10</v>
      </c>
      <c r="D2" s="24" t="s">
        <v>48</v>
      </c>
      <c r="E2" s="24" t="s">
        <v>49</v>
      </c>
      <c r="F2" s="24" t="s">
        <v>47</v>
      </c>
      <c r="G2" s="24" t="s">
        <v>50</v>
      </c>
      <c r="H2" s="25" t="s">
        <v>14</v>
      </c>
    </row>
    <row r="3" spans="2:8">
      <c r="B3" s="20" t="s">
        <v>15</v>
      </c>
      <c r="C3" t="s">
        <v>16</v>
      </c>
      <c r="D3" t="s">
        <v>51</v>
      </c>
      <c r="E3" t="s">
        <v>52</v>
      </c>
      <c r="F3" s="11">
        <v>457000</v>
      </c>
      <c r="G3" s="11">
        <f>F3*21%</f>
        <v>95970</v>
      </c>
      <c r="H3" s="26">
        <f>F3-G3</f>
        <v>361030</v>
      </c>
    </row>
    <row r="4" spans="2:8">
      <c r="B4" s="20" t="s">
        <v>18</v>
      </c>
      <c r="C4" t="s">
        <v>19</v>
      </c>
      <c r="D4" t="s">
        <v>53</v>
      </c>
      <c r="E4" t="s">
        <v>54</v>
      </c>
      <c r="F4" s="11">
        <v>582400</v>
      </c>
      <c r="G4" s="11">
        <f t="shared" ref="G4:G14" si="0">F4*21%</f>
        <v>122304</v>
      </c>
      <c r="H4" s="26">
        <f t="shared" ref="H4:H14" si="1">F4-G4</f>
        <v>460096</v>
      </c>
    </row>
    <row r="5" spans="2:8">
      <c r="B5" s="20" t="s">
        <v>21</v>
      </c>
      <c r="C5" t="s">
        <v>22</v>
      </c>
      <c r="D5" t="s">
        <v>53</v>
      </c>
      <c r="E5" t="s">
        <v>52</v>
      </c>
      <c r="F5" s="11">
        <v>566000</v>
      </c>
      <c r="G5" s="11">
        <f t="shared" si="0"/>
        <v>118860</v>
      </c>
      <c r="H5" s="26">
        <f t="shared" si="1"/>
        <v>447140</v>
      </c>
    </row>
    <row r="6" spans="2:8">
      <c r="B6" s="20" t="s">
        <v>23</v>
      </c>
      <c r="C6" t="s">
        <v>24</v>
      </c>
      <c r="D6" t="s">
        <v>51</v>
      </c>
      <c r="E6" t="s">
        <v>52</v>
      </c>
      <c r="F6" s="11">
        <v>550000</v>
      </c>
      <c r="G6" s="11">
        <f t="shared" si="0"/>
        <v>115500</v>
      </c>
      <c r="H6" s="26">
        <f t="shared" si="1"/>
        <v>434500</v>
      </c>
    </row>
    <row r="7" spans="2:8">
      <c r="B7" s="20" t="s">
        <v>55</v>
      </c>
      <c r="C7" t="s">
        <v>56</v>
      </c>
      <c r="D7" t="s">
        <v>57</v>
      </c>
      <c r="E7" t="s">
        <v>58</v>
      </c>
      <c r="F7" s="11">
        <v>458000</v>
      </c>
      <c r="G7" s="11">
        <f t="shared" si="0"/>
        <v>96180</v>
      </c>
      <c r="H7" s="26">
        <f t="shared" si="1"/>
        <v>361820</v>
      </c>
    </row>
    <row r="8" spans="2:8">
      <c r="B8" s="20" t="s">
        <v>35</v>
      </c>
      <c r="C8" t="s">
        <v>36</v>
      </c>
      <c r="D8" t="s">
        <v>57</v>
      </c>
      <c r="E8" t="s">
        <v>58</v>
      </c>
      <c r="F8" s="11">
        <v>457000</v>
      </c>
      <c r="G8" s="11">
        <f t="shared" si="0"/>
        <v>95970</v>
      </c>
      <c r="H8" s="26">
        <f t="shared" si="1"/>
        <v>361030</v>
      </c>
    </row>
    <row r="9" spans="2:8">
      <c r="B9" s="20" t="s">
        <v>37</v>
      </c>
      <c r="C9" t="s">
        <v>38</v>
      </c>
      <c r="D9" t="s">
        <v>53</v>
      </c>
      <c r="E9" t="s">
        <v>52</v>
      </c>
      <c r="F9" s="11">
        <v>528000</v>
      </c>
      <c r="G9" s="11">
        <f t="shared" si="0"/>
        <v>110880</v>
      </c>
      <c r="H9" s="26">
        <f t="shared" si="1"/>
        <v>417120</v>
      </c>
    </row>
    <row r="10" spans="2:8">
      <c r="B10" s="20" t="s">
        <v>39</v>
      </c>
      <c r="C10" t="s">
        <v>40</v>
      </c>
      <c r="D10" t="s">
        <v>57</v>
      </c>
      <c r="E10" t="s">
        <v>52</v>
      </c>
      <c r="F10" s="11">
        <v>641000</v>
      </c>
      <c r="G10" s="11">
        <f t="shared" si="0"/>
        <v>134610</v>
      </c>
      <c r="H10" s="26">
        <f t="shared" si="1"/>
        <v>506390</v>
      </c>
    </row>
    <row r="11" spans="2:8">
      <c r="B11" s="20" t="s">
        <v>41</v>
      </c>
      <c r="C11" t="s">
        <v>42</v>
      </c>
      <c r="D11" t="s">
        <v>57</v>
      </c>
      <c r="E11" t="s">
        <v>58</v>
      </c>
      <c r="F11" s="11">
        <v>510000</v>
      </c>
      <c r="G11" s="11">
        <f t="shared" si="0"/>
        <v>107100</v>
      </c>
      <c r="H11" s="26">
        <f t="shared" si="1"/>
        <v>402900</v>
      </c>
    </row>
    <row r="12" spans="2:8">
      <c r="B12" s="20" t="s">
        <v>43</v>
      </c>
      <c r="C12" t="s">
        <v>44</v>
      </c>
      <c r="D12" t="s">
        <v>60</v>
      </c>
      <c r="E12" t="s">
        <v>52</v>
      </c>
      <c r="F12" s="11">
        <v>900000</v>
      </c>
      <c r="G12" s="11">
        <f t="shared" si="0"/>
        <v>189000</v>
      </c>
      <c r="H12" s="26">
        <f t="shared" si="1"/>
        <v>711000</v>
      </c>
    </row>
    <row r="13" spans="2:8">
      <c r="B13" s="20" t="s">
        <v>61</v>
      </c>
      <c r="C13" t="s">
        <v>62</v>
      </c>
      <c r="D13" t="s">
        <v>51</v>
      </c>
      <c r="E13" t="s">
        <v>52</v>
      </c>
      <c r="F13" s="11">
        <v>557000</v>
      </c>
      <c r="G13" s="11">
        <f t="shared" si="0"/>
        <v>116970</v>
      </c>
      <c r="H13" s="26">
        <f t="shared" si="1"/>
        <v>440030</v>
      </c>
    </row>
    <row r="14" spans="2:8">
      <c r="B14" s="21" t="s">
        <v>63</v>
      </c>
      <c r="C14" s="8" t="s">
        <v>64</v>
      </c>
      <c r="D14" s="8" t="s">
        <v>57</v>
      </c>
      <c r="E14" s="8" t="s">
        <v>52</v>
      </c>
      <c r="F14" s="12">
        <v>574000</v>
      </c>
      <c r="G14" s="12">
        <f t="shared" si="0"/>
        <v>120540</v>
      </c>
      <c r="H14" s="27">
        <f t="shared" si="1"/>
        <v>453460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BD3B-46FD-4765-9CB9-BCFF56F28EE2}">
  <dimension ref="B2:E40"/>
  <sheetViews>
    <sheetView workbookViewId="0">
      <selection activeCell="G11" sqref="G11"/>
    </sheetView>
  </sheetViews>
  <sheetFormatPr baseColWidth="10" defaultRowHeight="14.5"/>
  <cols>
    <col min="1" max="1" width="6.26953125" customWidth="1"/>
    <col min="2" max="2" width="13.26953125" customWidth="1"/>
    <col min="3" max="3" width="25" customWidth="1"/>
    <col min="4" max="4" width="50.1796875" bestFit="1" customWidth="1"/>
    <col min="7" max="7" width="16.1796875" customWidth="1"/>
  </cols>
  <sheetData>
    <row r="2" spans="2:5" ht="15.75" customHeight="1">
      <c r="B2" s="43" t="s">
        <v>86</v>
      </c>
      <c r="C2" s="44" t="s">
        <v>10</v>
      </c>
      <c r="D2" s="44" t="s">
        <v>87</v>
      </c>
      <c r="E2" s="45" t="s">
        <v>88</v>
      </c>
    </row>
    <row r="3" spans="2:5" ht="15.75" customHeight="1">
      <c r="B3" s="10" t="s">
        <v>89</v>
      </c>
      <c r="C3" t="s">
        <v>90</v>
      </c>
      <c r="D3" t="s">
        <v>91</v>
      </c>
      <c r="E3" s="11">
        <v>750000</v>
      </c>
    </row>
    <row r="4" spans="2:5" ht="15.75" customHeight="1">
      <c r="B4" s="10" t="s">
        <v>92</v>
      </c>
      <c r="C4" t="s">
        <v>93</v>
      </c>
      <c r="D4" t="s">
        <v>94</v>
      </c>
      <c r="E4" s="11">
        <v>850000</v>
      </c>
    </row>
    <row r="5" spans="2:5" ht="15.75" customHeight="1">
      <c r="B5" s="10" t="s">
        <v>95</v>
      </c>
      <c r="C5" t="s">
        <v>96</v>
      </c>
      <c r="D5" t="s">
        <v>97</v>
      </c>
      <c r="E5" s="11">
        <v>650000</v>
      </c>
    </row>
    <row r="6" spans="2:5" ht="15.75" customHeight="1">
      <c r="B6" s="10" t="s">
        <v>98</v>
      </c>
      <c r="C6" t="s">
        <v>99</v>
      </c>
      <c r="D6" t="s">
        <v>100</v>
      </c>
      <c r="E6" s="11">
        <v>500000</v>
      </c>
    </row>
    <row r="7" spans="2:5" ht="15.75" customHeight="1">
      <c r="B7" s="10" t="s">
        <v>101</v>
      </c>
      <c r="C7" t="s">
        <v>102</v>
      </c>
      <c r="D7" t="s">
        <v>103</v>
      </c>
      <c r="E7" s="11">
        <v>680000</v>
      </c>
    </row>
    <row r="8" spans="2:5" ht="15.75" customHeight="1">
      <c r="B8" s="10" t="s">
        <v>104</v>
      </c>
      <c r="C8" t="s">
        <v>105</v>
      </c>
      <c r="D8" t="s">
        <v>106</v>
      </c>
      <c r="E8" s="11">
        <v>760000</v>
      </c>
    </row>
    <row r="9" spans="2:5" ht="15.75" customHeight="1">
      <c r="B9" s="10" t="s">
        <v>107</v>
      </c>
      <c r="C9" t="s">
        <v>108</v>
      </c>
      <c r="D9" t="s">
        <v>109</v>
      </c>
      <c r="E9" s="11">
        <v>550000</v>
      </c>
    </row>
    <row r="10" spans="2:5" ht="15.75" customHeight="1">
      <c r="B10" s="10" t="s">
        <v>110</v>
      </c>
      <c r="C10" t="s">
        <v>111</v>
      </c>
      <c r="D10" t="s">
        <v>112</v>
      </c>
      <c r="E10" s="11">
        <v>450000</v>
      </c>
    </row>
    <row r="11" spans="2:5" ht="15.75" customHeight="1">
      <c r="B11" s="10" t="s">
        <v>113</v>
      </c>
      <c r="C11" t="s">
        <v>114</v>
      </c>
      <c r="D11" t="s">
        <v>115</v>
      </c>
      <c r="E11" s="11">
        <v>880000</v>
      </c>
    </row>
    <row r="12" spans="2:5" ht="15.75" customHeight="1">
      <c r="B12" s="10" t="s">
        <v>116</v>
      </c>
      <c r="C12" t="s">
        <v>117</v>
      </c>
      <c r="D12" t="s">
        <v>118</v>
      </c>
      <c r="E12" s="11">
        <v>770000</v>
      </c>
    </row>
    <row r="13" spans="2:5" ht="15.75" customHeight="1">
      <c r="B13" s="10" t="s">
        <v>119</v>
      </c>
      <c r="C13" t="s">
        <v>120</v>
      </c>
      <c r="D13" t="s">
        <v>121</v>
      </c>
      <c r="E13" s="11">
        <v>650000</v>
      </c>
    </row>
    <row r="14" spans="2:5" ht="15.75" customHeight="1">
      <c r="B14" s="9" t="s">
        <v>122</v>
      </c>
      <c r="C14" s="8" t="s">
        <v>123</v>
      </c>
      <c r="D14" s="8" t="s">
        <v>124</v>
      </c>
      <c r="E14" s="12">
        <v>400000</v>
      </c>
    </row>
    <row r="36" spans="3:3" ht="15.75" customHeight="1">
      <c r="C36" t="e">
        <f>#REF! &amp; " " &amp;#REF!&amp;" " &amp;#REF!</f>
        <v>#REF!</v>
      </c>
    </row>
    <row r="37" spans="3:3" ht="15.75" customHeight="1">
      <c r="C37" t="e">
        <f>#REF! &amp; " " &amp;#REF!&amp;" " &amp;#REF!</f>
        <v>#REF!</v>
      </c>
    </row>
    <row r="38" spans="3:3" ht="15.75" customHeight="1">
      <c r="C38" t="e">
        <f>#REF! &amp; " " &amp;#REF!&amp;" " &amp;#REF!</f>
        <v>#REF!</v>
      </c>
    </row>
    <row r="39" spans="3:3" ht="15.75" customHeight="1">
      <c r="C39" t="e">
        <f>#REF! &amp; " " &amp;#REF!&amp;" " &amp;#REF!</f>
        <v>#REF!</v>
      </c>
    </row>
    <row r="40" spans="3:3" ht="15.75" customHeight="1">
      <c r="C40" t="e">
        <f>#REF! &amp; " " &amp;#REF!&amp;" " &amp;#REF!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8196-A6E0-44BC-93CA-59E7EAD3B689}">
  <dimension ref="B2:H5"/>
  <sheetViews>
    <sheetView workbookViewId="0">
      <selection activeCell="G18" sqref="G18"/>
    </sheetView>
  </sheetViews>
  <sheetFormatPr baseColWidth="10" defaultRowHeight="14.5"/>
  <cols>
    <col min="1" max="1" width="3.6328125" customWidth="1"/>
    <col min="3" max="3" width="21.36328125" bestFit="1" customWidth="1"/>
    <col min="4" max="4" width="22.54296875" customWidth="1"/>
    <col min="5" max="5" width="22.90625" bestFit="1" customWidth="1"/>
    <col min="6" max="6" width="20.36328125" customWidth="1"/>
    <col min="7" max="7" width="23.08984375" bestFit="1" customWidth="1"/>
    <col min="8" max="8" width="24.54296875" customWidth="1"/>
  </cols>
  <sheetData>
    <row r="2" spans="2:8">
      <c r="B2" s="47" t="s">
        <v>86</v>
      </c>
      <c r="C2" s="10" t="s">
        <v>89</v>
      </c>
      <c r="D2" s="10" t="s">
        <v>92</v>
      </c>
      <c r="E2" s="10" t="s">
        <v>95</v>
      </c>
      <c r="F2" s="10" t="s">
        <v>98</v>
      </c>
      <c r="G2" s="10" t="s">
        <v>101</v>
      </c>
      <c r="H2" s="10" t="s">
        <v>104</v>
      </c>
    </row>
    <row r="3" spans="2:8">
      <c r="B3" s="48" t="s">
        <v>10</v>
      </c>
      <c r="C3" t="s">
        <v>90</v>
      </c>
      <c r="D3" t="s">
        <v>93</v>
      </c>
      <c r="E3" t="s">
        <v>96</v>
      </c>
      <c r="F3" t="s">
        <v>99</v>
      </c>
      <c r="G3" t="s">
        <v>102</v>
      </c>
      <c r="H3" t="s">
        <v>105</v>
      </c>
    </row>
    <row r="4" spans="2:8">
      <c r="B4" s="48" t="s">
        <v>87</v>
      </c>
      <c r="C4" t="s">
        <v>91</v>
      </c>
      <c r="D4" t="s">
        <v>129</v>
      </c>
      <c r="E4" t="s">
        <v>97</v>
      </c>
      <c r="F4" t="s">
        <v>130</v>
      </c>
      <c r="G4" t="s">
        <v>103</v>
      </c>
      <c r="H4" t="s">
        <v>131</v>
      </c>
    </row>
    <row r="5" spans="2:8">
      <c r="B5" s="49" t="s">
        <v>88</v>
      </c>
      <c r="C5" s="11">
        <v>750000</v>
      </c>
      <c r="D5" s="11">
        <v>850000</v>
      </c>
      <c r="E5" s="11">
        <v>650000</v>
      </c>
      <c r="F5" s="11">
        <v>500000</v>
      </c>
      <c r="G5" s="11">
        <v>680000</v>
      </c>
      <c r="H5" s="11">
        <v>760000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DECB-B8BD-4F83-B745-B306ADB2DE00}">
  <dimension ref="B2:F38"/>
  <sheetViews>
    <sheetView workbookViewId="0">
      <selection activeCell="D7" sqref="D7"/>
    </sheetView>
  </sheetViews>
  <sheetFormatPr baseColWidth="10" defaultRowHeight="14.5"/>
  <cols>
    <col min="1" max="1" width="6.26953125" customWidth="1"/>
    <col min="2" max="2" width="13.26953125" customWidth="1"/>
    <col min="3" max="3" width="25" customWidth="1"/>
    <col min="4" max="4" width="41.81640625" customWidth="1"/>
    <col min="5" max="5" width="14.54296875" customWidth="1"/>
    <col min="8" max="8" width="16.1796875" customWidth="1"/>
  </cols>
  <sheetData>
    <row r="2" spans="2:6" ht="15.75" customHeight="1">
      <c r="B2" s="43" t="s">
        <v>86</v>
      </c>
      <c r="C2" s="44" t="s">
        <v>10</v>
      </c>
      <c r="D2" s="44" t="s">
        <v>87</v>
      </c>
      <c r="E2" s="46" t="s">
        <v>125</v>
      </c>
      <c r="F2" s="45" t="s">
        <v>88</v>
      </c>
    </row>
    <row r="3" spans="2:6" ht="15.75" customHeight="1">
      <c r="B3" s="10" t="s">
        <v>89</v>
      </c>
      <c r="C3" t="s">
        <v>90</v>
      </c>
      <c r="D3" t="s">
        <v>91</v>
      </c>
      <c r="E3" t="s">
        <v>126</v>
      </c>
      <c r="F3" s="11">
        <v>750000</v>
      </c>
    </row>
    <row r="4" spans="2:6" ht="15.75" customHeight="1">
      <c r="B4" s="10" t="s">
        <v>92</v>
      </c>
      <c r="C4" t="s">
        <v>93</v>
      </c>
      <c r="D4" t="s">
        <v>127</v>
      </c>
      <c r="E4" t="s">
        <v>126</v>
      </c>
      <c r="F4" s="11">
        <v>850000</v>
      </c>
    </row>
    <row r="5" spans="2:6" ht="15.75" customHeight="1">
      <c r="B5" s="10" t="s">
        <v>95</v>
      </c>
      <c r="C5" t="s">
        <v>96</v>
      </c>
      <c r="D5" t="s">
        <v>97</v>
      </c>
      <c r="E5" t="s">
        <v>126</v>
      </c>
      <c r="F5" s="11">
        <v>650000</v>
      </c>
    </row>
    <row r="6" spans="2:6" ht="15.75" customHeight="1">
      <c r="B6" s="10" t="s">
        <v>98</v>
      </c>
      <c r="C6" t="s">
        <v>99</v>
      </c>
      <c r="D6" t="s">
        <v>100</v>
      </c>
      <c r="E6" t="s">
        <v>128</v>
      </c>
      <c r="F6" s="11">
        <v>500000</v>
      </c>
    </row>
    <row r="7" spans="2:6" ht="15.75" customHeight="1">
      <c r="B7" s="10" t="s">
        <v>107</v>
      </c>
      <c r="C7" t="s">
        <v>108</v>
      </c>
      <c r="D7" t="s">
        <v>109</v>
      </c>
      <c r="E7" t="s">
        <v>126</v>
      </c>
      <c r="F7" s="11">
        <v>550000</v>
      </c>
    </row>
    <row r="8" spans="2:6" ht="15.75" customHeight="1">
      <c r="B8" s="10" t="s">
        <v>110</v>
      </c>
      <c r="C8" t="s">
        <v>111</v>
      </c>
      <c r="D8" t="s">
        <v>112</v>
      </c>
      <c r="E8" t="s">
        <v>126</v>
      </c>
      <c r="F8" s="11">
        <v>450000</v>
      </c>
    </row>
    <row r="9" spans="2:6" ht="15.75" customHeight="1">
      <c r="B9" s="10" t="s">
        <v>113</v>
      </c>
      <c r="C9" t="s">
        <v>114</v>
      </c>
      <c r="D9" t="s">
        <v>115</v>
      </c>
      <c r="E9" t="s">
        <v>126</v>
      </c>
      <c r="F9" s="11">
        <v>880000</v>
      </c>
    </row>
    <row r="10" spans="2:6" ht="15.75" customHeight="1">
      <c r="B10" s="10" t="s">
        <v>116</v>
      </c>
      <c r="C10" t="s">
        <v>117</v>
      </c>
      <c r="D10" t="s">
        <v>118</v>
      </c>
      <c r="E10" t="s">
        <v>126</v>
      </c>
      <c r="F10" s="11">
        <v>770000</v>
      </c>
    </row>
    <row r="11" spans="2:6" ht="15.75" customHeight="1">
      <c r="B11" s="10" t="s">
        <v>119</v>
      </c>
      <c r="C11" t="s">
        <v>120</v>
      </c>
      <c r="D11" t="s">
        <v>121</v>
      </c>
      <c r="E11" t="s">
        <v>126</v>
      </c>
      <c r="F11" s="11">
        <v>650000</v>
      </c>
    </row>
    <row r="12" spans="2:6" ht="15.75" customHeight="1">
      <c r="B12" s="9" t="s">
        <v>122</v>
      </c>
      <c r="C12" s="8" t="s">
        <v>123</v>
      </c>
      <c r="D12" s="8" t="s">
        <v>124</v>
      </c>
      <c r="E12" s="8" t="s">
        <v>126</v>
      </c>
      <c r="F12" s="12">
        <v>400000</v>
      </c>
    </row>
    <row r="34" spans="3:3" ht="15.75" customHeight="1">
      <c r="C34" t="e">
        <f>#REF! &amp; " " &amp;#REF!&amp;" " &amp;#REF!</f>
        <v>#REF!</v>
      </c>
    </row>
    <row r="35" spans="3:3" ht="15.75" customHeight="1">
      <c r="C35" t="e">
        <f>#REF! &amp; " " &amp;#REF!&amp;" " &amp;#REF!</f>
        <v>#REF!</v>
      </c>
    </row>
    <row r="36" spans="3:3" ht="15.75" customHeight="1">
      <c r="C36" t="e">
        <f>#REF! &amp; " " &amp;#REF!&amp;" " &amp;#REF!</f>
        <v>#REF!</v>
      </c>
    </row>
    <row r="37" spans="3:3" ht="15.75" customHeight="1">
      <c r="C37" t="e">
        <f>#REF! &amp; " " &amp;#REF!&amp;" " &amp;#REF!</f>
        <v>#REF!</v>
      </c>
    </row>
    <row r="38" spans="3:3" ht="15.75" customHeight="1">
      <c r="C38" t="e">
        <f>#REF! &amp; " " &amp;#REF!&amp;" " &amp;#REF!</f>
        <v>#REF!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F63D-F5B1-4268-B08D-85F8B78E2860}">
  <dimension ref="B2:J13"/>
  <sheetViews>
    <sheetView workbookViewId="0">
      <selection activeCell="J18" sqref="J18"/>
    </sheetView>
  </sheetViews>
  <sheetFormatPr baseColWidth="10" defaultColWidth="11" defaultRowHeight="14.5"/>
  <cols>
    <col min="3" max="3" width="25.7265625" bestFit="1" customWidth="1"/>
    <col min="4" max="4" width="11.453125" customWidth="1"/>
  </cols>
  <sheetData>
    <row r="2" spans="2:10">
      <c r="B2" s="54" t="s">
        <v>132</v>
      </c>
      <c r="C2" s="55" t="s">
        <v>0</v>
      </c>
      <c r="D2" s="54" t="s">
        <v>133</v>
      </c>
      <c r="E2" s="54" t="s">
        <v>134</v>
      </c>
      <c r="G2" s="54" t="s">
        <v>132</v>
      </c>
    </row>
    <row r="3" spans="2:10">
      <c r="B3" s="39">
        <v>1</v>
      </c>
      <c r="C3" s="37" t="s">
        <v>22</v>
      </c>
      <c r="D3" s="37" t="s">
        <v>135</v>
      </c>
      <c r="E3" s="15">
        <v>24519347</v>
      </c>
    </row>
    <row r="4" spans="2:10">
      <c r="B4" s="39">
        <v>2</v>
      </c>
      <c r="C4" s="37" t="s">
        <v>56</v>
      </c>
      <c r="D4" s="37" t="s">
        <v>136</v>
      </c>
      <c r="E4" s="15">
        <v>12975234</v>
      </c>
    </row>
    <row r="5" spans="2:10">
      <c r="B5" s="39">
        <v>3</v>
      </c>
      <c r="C5" s="37" t="s">
        <v>36</v>
      </c>
      <c r="D5" s="37" t="s">
        <v>135</v>
      </c>
      <c r="E5" s="15">
        <v>15078994</v>
      </c>
      <c r="G5" s="56" t="s">
        <v>0</v>
      </c>
      <c r="H5" s="57"/>
      <c r="I5" s="58"/>
      <c r="J5" s="58"/>
    </row>
    <row r="6" spans="2:10">
      <c r="B6" s="39">
        <v>4</v>
      </c>
      <c r="C6" s="37" t="s">
        <v>59</v>
      </c>
      <c r="D6" s="37" t="s">
        <v>136</v>
      </c>
      <c r="E6" s="15">
        <v>20962232</v>
      </c>
      <c r="G6" s="56" t="s">
        <v>133</v>
      </c>
    </row>
    <row r="7" spans="2:10">
      <c r="B7" s="39">
        <v>5</v>
      </c>
      <c r="C7" s="37" t="s">
        <v>19</v>
      </c>
      <c r="D7" s="37" t="s">
        <v>136</v>
      </c>
      <c r="E7" s="15">
        <v>32163792</v>
      </c>
      <c r="G7" s="56" t="s">
        <v>134</v>
      </c>
      <c r="H7" s="11"/>
    </row>
    <row r="8" spans="2:10">
      <c r="B8" s="39">
        <v>6</v>
      </c>
      <c r="C8" s="37" t="s">
        <v>38</v>
      </c>
      <c r="D8" s="37" t="s">
        <v>135</v>
      </c>
      <c r="E8" s="15">
        <v>13147318</v>
      </c>
    </row>
    <row r="9" spans="2:10">
      <c r="B9" s="39">
        <v>7</v>
      </c>
      <c r="C9" s="37" t="s">
        <v>34</v>
      </c>
      <c r="D9" s="37" t="s">
        <v>137</v>
      </c>
      <c r="E9" s="15">
        <v>5657484</v>
      </c>
    </row>
    <row r="10" spans="2:10">
      <c r="B10" s="39">
        <v>8</v>
      </c>
      <c r="C10" s="37" t="s">
        <v>16</v>
      </c>
      <c r="D10" s="37" t="s">
        <v>135</v>
      </c>
      <c r="E10" s="15">
        <v>20307860</v>
      </c>
    </row>
    <row r="11" spans="2:10">
      <c r="B11" s="39">
        <v>9</v>
      </c>
      <c r="C11" s="37" t="s">
        <v>62</v>
      </c>
      <c r="D11" s="37" t="s">
        <v>136</v>
      </c>
      <c r="E11" s="15">
        <v>23355833</v>
      </c>
    </row>
    <row r="12" spans="2:10">
      <c r="B12" s="39">
        <v>10</v>
      </c>
      <c r="C12" s="37" t="s">
        <v>138</v>
      </c>
      <c r="D12" s="37" t="s">
        <v>137</v>
      </c>
      <c r="E12" s="15">
        <v>29299145</v>
      </c>
    </row>
    <row r="13" spans="2:10">
      <c r="B13" s="39">
        <v>11</v>
      </c>
      <c r="C13" s="37" t="s">
        <v>30</v>
      </c>
      <c r="D13" s="37" t="s">
        <v>135</v>
      </c>
      <c r="E13" s="15">
        <v>25732995</v>
      </c>
    </row>
  </sheetData>
  <mergeCells count="1">
    <mergeCell ref="H5:J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2B49-2056-4798-8CA7-B2FE276B909D}">
  <dimension ref="B2:F12"/>
  <sheetViews>
    <sheetView workbookViewId="0">
      <selection activeCell="H13" sqref="H13"/>
    </sheetView>
  </sheetViews>
  <sheetFormatPr baseColWidth="10" defaultRowHeight="14.5"/>
  <cols>
    <col min="1" max="1" width="4.26953125" customWidth="1"/>
    <col min="2" max="2" width="14.7265625" customWidth="1"/>
    <col min="3" max="3" width="25" bestFit="1" customWidth="1"/>
    <col min="4" max="4" width="38.7265625" customWidth="1"/>
    <col min="5" max="5" width="11.1796875" bestFit="1" customWidth="1"/>
  </cols>
  <sheetData>
    <row r="2" spans="2:6">
      <c r="B2" s="43" t="s">
        <v>86</v>
      </c>
      <c r="C2" s="44" t="s">
        <v>10</v>
      </c>
      <c r="D2" s="44" t="s">
        <v>87</v>
      </c>
      <c r="E2" s="46" t="s">
        <v>125</v>
      </c>
      <c r="F2" s="45" t="s">
        <v>88</v>
      </c>
    </row>
    <row r="3" spans="2:6">
      <c r="B3" s="10" t="s">
        <v>89</v>
      </c>
      <c r="C3" t="s">
        <v>90</v>
      </c>
      <c r="D3" t="s">
        <v>91</v>
      </c>
      <c r="E3" t="s">
        <v>126</v>
      </c>
      <c r="F3" s="11">
        <v>750000</v>
      </c>
    </row>
    <row r="4" spans="2:6">
      <c r="B4" s="10" t="s">
        <v>92</v>
      </c>
      <c r="C4" t="s">
        <v>93</v>
      </c>
      <c r="D4" t="s">
        <v>127</v>
      </c>
      <c r="E4" t="s">
        <v>126</v>
      </c>
      <c r="F4" s="11">
        <v>850000</v>
      </c>
    </row>
    <row r="5" spans="2:6">
      <c r="B5" s="10" t="s">
        <v>95</v>
      </c>
      <c r="C5" t="s">
        <v>96</v>
      </c>
      <c r="D5" t="s">
        <v>97</v>
      </c>
      <c r="E5" t="s">
        <v>126</v>
      </c>
      <c r="F5" s="11">
        <v>650000</v>
      </c>
    </row>
    <row r="6" spans="2:6">
      <c r="B6" s="10" t="s">
        <v>98</v>
      </c>
      <c r="C6" t="s">
        <v>99</v>
      </c>
      <c r="D6" t="s">
        <v>100</v>
      </c>
      <c r="E6" t="s">
        <v>128</v>
      </c>
      <c r="F6" s="11">
        <v>500000</v>
      </c>
    </row>
    <row r="7" spans="2:6">
      <c r="B7" s="10" t="s">
        <v>107</v>
      </c>
      <c r="C7" t="s">
        <v>108</v>
      </c>
      <c r="D7" t="s">
        <v>109</v>
      </c>
      <c r="E7" t="s">
        <v>126</v>
      </c>
      <c r="F7" s="11">
        <v>550000</v>
      </c>
    </row>
    <row r="8" spans="2:6">
      <c r="B8" s="10" t="s">
        <v>110</v>
      </c>
      <c r="C8" t="s">
        <v>111</v>
      </c>
      <c r="D8" t="s">
        <v>112</v>
      </c>
      <c r="E8" t="s">
        <v>126</v>
      </c>
      <c r="F8" s="11">
        <v>450000</v>
      </c>
    </row>
    <row r="9" spans="2:6">
      <c r="B9" s="10" t="s">
        <v>113</v>
      </c>
      <c r="C9" t="s">
        <v>114</v>
      </c>
      <c r="D9" t="s">
        <v>115</v>
      </c>
      <c r="E9" t="s">
        <v>126</v>
      </c>
      <c r="F9" s="11">
        <v>880000</v>
      </c>
    </row>
    <row r="10" spans="2:6">
      <c r="B10" s="10" t="s">
        <v>116</v>
      </c>
      <c r="C10" t="s">
        <v>117</v>
      </c>
      <c r="D10" t="s">
        <v>118</v>
      </c>
      <c r="E10" t="s">
        <v>126</v>
      </c>
      <c r="F10" s="11">
        <v>770000</v>
      </c>
    </row>
    <row r="11" spans="2:6">
      <c r="B11" s="10" t="s">
        <v>119</v>
      </c>
      <c r="C11" t="s">
        <v>120</v>
      </c>
      <c r="D11" t="s">
        <v>121</v>
      </c>
      <c r="E11" t="s">
        <v>126</v>
      </c>
      <c r="F11" s="11">
        <v>650000</v>
      </c>
    </row>
    <row r="12" spans="2:6">
      <c r="B12" s="9" t="s">
        <v>122</v>
      </c>
      <c r="C12" s="8" t="s">
        <v>123</v>
      </c>
      <c r="D12" s="8" t="s">
        <v>124</v>
      </c>
      <c r="E12" s="8" t="s">
        <v>126</v>
      </c>
      <c r="F12" s="12">
        <v>400000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F6E5-2897-4042-98FC-6958C9732C6D}">
  <dimension ref="B2:H15"/>
  <sheetViews>
    <sheetView workbookViewId="0">
      <selection activeCell="D9" sqref="D9"/>
    </sheetView>
  </sheetViews>
  <sheetFormatPr baseColWidth="10" defaultRowHeight="14.5"/>
  <cols>
    <col min="2" max="2" width="13.54296875" customWidth="1"/>
    <col min="3" max="3" width="25.7265625" bestFit="1" customWidth="1"/>
    <col min="4" max="4" width="19.7265625" customWidth="1"/>
    <col min="5" max="5" width="15.7265625" customWidth="1"/>
    <col min="6" max="6" width="13" customWidth="1"/>
    <col min="7" max="7" width="13.1796875" customWidth="1"/>
  </cols>
  <sheetData>
    <row r="2" spans="2:8">
      <c r="B2" s="50" t="s">
        <v>9</v>
      </c>
      <c r="C2" s="51" t="s">
        <v>10</v>
      </c>
      <c r="D2" s="52" t="s">
        <v>48</v>
      </c>
      <c r="E2" s="52" t="s">
        <v>49</v>
      </c>
      <c r="F2" s="52" t="s">
        <v>47</v>
      </c>
      <c r="G2" s="52" t="s">
        <v>50</v>
      </c>
      <c r="H2" s="53" t="s">
        <v>14</v>
      </c>
    </row>
    <row r="3" spans="2:8">
      <c r="B3" s="20" t="s">
        <v>15</v>
      </c>
      <c r="C3" t="s">
        <v>16</v>
      </c>
      <c r="D3" t="s">
        <v>51</v>
      </c>
      <c r="E3" t="s">
        <v>52</v>
      </c>
      <c r="F3" s="11">
        <v>457000</v>
      </c>
      <c r="G3" s="11">
        <f>F3*21%</f>
        <v>95970</v>
      </c>
      <c r="H3" s="26">
        <f>F3-G3</f>
        <v>361030</v>
      </c>
    </row>
    <row r="4" spans="2:8">
      <c r="B4" s="20" t="s">
        <v>18</v>
      </c>
      <c r="C4" t="s">
        <v>19</v>
      </c>
      <c r="D4" t="s">
        <v>53</v>
      </c>
      <c r="E4" t="s">
        <v>54</v>
      </c>
      <c r="F4" s="11">
        <v>582400</v>
      </c>
      <c r="G4" s="11">
        <f t="shared" ref="G4:G15" si="0">F4*21%</f>
        <v>122304</v>
      </c>
      <c r="H4" s="26">
        <f t="shared" ref="H4:H15" si="1">F4-G4</f>
        <v>460096</v>
      </c>
    </row>
    <row r="5" spans="2:8">
      <c r="B5" s="20" t="s">
        <v>21</v>
      </c>
      <c r="C5" t="s">
        <v>22</v>
      </c>
      <c r="D5" t="s">
        <v>53</v>
      </c>
      <c r="E5" t="s">
        <v>52</v>
      </c>
      <c r="F5" s="11">
        <v>566000</v>
      </c>
      <c r="G5" s="11">
        <f t="shared" si="0"/>
        <v>118860</v>
      </c>
      <c r="H5" s="26">
        <f t="shared" si="1"/>
        <v>447140</v>
      </c>
    </row>
    <row r="6" spans="2:8">
      <c r="B6" s="20" t="s">
        <v>23</v>
      </c>
      <c r="C6" t="s">
        <v>24</v>
      </c>
      <c r="D6" t="s">
        <v>51</v>
      </c>
      <c r="E6" t="s">
        <v>52</v>
      </c>
      <c r="F6" s="11">
        <v>550000</v>
      </c>
      <c r="G6" s="11">
        <f t="shared" si="0"/>
        <v>115500</v>
      </c>
      <c r="H6" s="26">
        <f t="shared" si="1"/>
        <v>434500</v>
      </c>
    </row>
    <row r="7" spans="2:8">
      <c r="B7" s="20" t="s">
        <v>55</v>
      </c>
      <c r="C7" t="s">
        <v>56</v>
      </c>
      <c r="D7" t="s">
        <v>57</v>
      </c>
      <c r="E7" t="s">
        <v>58</v>
      </c>
      <c r="F7" s="11">
        <v>458000</v>
      </c>
      <c r="G7" s="11">
        <f t="shared" si="0"/>
        <v>96180</v>
      </c>
      <c r="H7" s="26">
        <f t="shared" si="1"/>
        <v>361820</v>
      </c>
    </row>
    <row r="8" spans="2:8">
      <c r="B8" s="20" t="s">
        <v>33</v>
      </c>
      <c r="C8" t="s">
        <v>34</v>
      </c>
      <c r="D8" t="s">
        <v>57</v>
      </c>
      <c r="E8" t="s">
        <v>52</v>
      </c>
      <c r="F8" s="11">
        <v>528000</v>
      </c>
      <c r="G8" s="11">
        <f t="shared" si="0"/>
        <v>110880</v>
      </c>
      <c r="H8" s="26">
        <f t="shared" si="1"/>
        <v>417120</v>
      </c>
    </row>
    <row r="9" spans="2:8">
      <c r="B9" s="20" t="s">
        <v>35</v>
      </c>
      <c r="C9" t="s">
        <v>36</v>
      </c>
      <c r="D9" t="s">
        <v>57</v>
      </c>
      <c r="E9" t="s">
        <v>58</v>
      </c>
      <c r="F9" s="11">
        <v>457000</v>
      </c>
      <c r="G9" s="11">
        <f t="shared" si="0"/>
        <v>95970</v>
      </c>
      <c r="H9" s="26">
        <f t="shared" si="1"/>
        <v>361030</v>
      </c>
    </row>
    <row r="10" spans="2:8">
      <c r="B10" s="20" t="s">
        <v>37</v>
      </c>
      <c r="C10" t="s">
        <v>38</v>
      </c>
      <c r="D10" t="s">
        <v>53</v>
      </c>
      <c r="E10" t="s">
        <v>52</v>
      </c>
      <c r="F10" s="11">
        <v>528000</v>
      </c>
      <c r="G10" s="11">
        <f t="shared" si="0"/>
        <v>110880</v>
      </c>
      <c r="H10" s="26">
        <f t="shared" si="1"/>
        <v>417120</v>
      </c>
    </row>
    <row r="11" spans="2:8">
      <c r="B11" s="20" t="s">
        <v>39</v>
      </c>
      <c r="C11" t="s">
        <v>40</v>
      </c>
      <c r="D11" t="s">
        <v>57</v>
      </c>
      <c r="E11" t="s">
        <v>52</v>
      </c>
      <c r="F11" s="11">
        <v>641000</v>
      </c>
      <c r="G11" s="11">
        <f t="shared" si="0"/>
        <v>134610</v>
      </c>
      <c r="H11" s="26">
        <f t="shared" si="1"/>
        <v>506390</v>
      </c>
    </row>
    <row r="12" spans="2:8">
      <c r="B12" s="20" t="s">
        <v>41</v>
      </c>
      <c r="C12" t="s">
        <v>42</v>
      </c>
      <c r="D12" t="s">
        <v>57</v>
      </c>
      <c r="E12" t="s">
        <v>58</v>
      </c>
      <c r="F12" s="11">
        <v>510000</v>
      </c>
      <c r="G12" s="11">
        <f t="shared" si="0"/>
        <v>107100</v>
      </c>
      <c r="H12" s="26">
        <f t="shared" si="1"/>
        <v>402900</v>
      </c>
    </row>
    <row r="13" spans="2:8">
      <c r="B13" s="20" t="s">
        <v>43</v>
      </c>
      <c r="C13" t="s">
        <v>44</v>
      </c>
      <c r="D13" t="s">
        <v>60</v>
      </c>
      <c r="E13" t="s">
        <v>52</v>
      </c>
      <c r="F13" s="11">
        <v>900000</v>
      </c>
      <c r="G13" s="11">
        <f t="shared" si="0"/>
        <v>189000</v>
      </c>
      <c r="H13" s="26">
        <f t="shared" si="1"/>
        <v>711000</v>
      </c>
    </row>
    <row r="14" spans="2:8">
      <c r="B14" s="20" t="s">
        <v>61</v>
      </c>
      <c r="C14" t="s">
        <v>62</v>
      </c>
      <c r="D14" t="s">
        <v>51</v>
      </c>
      <c r="E14" t="s">
        <v>52</v>
      </c>
      <c r="F14" s="11">
        <v>557000</v>
      </c>
      <c r="G14" s="11">
        <f t="shared" si="0"/>
        <v>116970</v>
      </c>
      <c r="H14" s="26">
        <f t="shared" si="1"/>
        <v>440030</v>
      </c>
    </row>
    <row r="15" spans="2:8">
      <c r="B15" s="21" t="s">
        <v>63</v>
      </c>
      <c r="C15" s="8" t="s">
        <v>64</v>
      </c>
      <c r="D15" s="8" t="s">
        <v>57</v>
      </c>
      <c r="E15" s="8" t="s">
        <v>52</v>
      </c>
      <c r="F15" s="12">
        <v>574000</v>
      </c>
      <c r="G15" s="12">
        <f t="shared" si="0"/>
        <v>120540</v>
      </c>
      <c r="H15" s="27">
        <f t="shared" si="1"/>
        <v>453460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4401-E88C-4534-BD00-A23BE0E72A72}">
  <dimension ref="B2:H4"/>
  <sheetViews>
    <sheetView workbookViewId="0">
      <selection activeCell="E4" sqref="E4"/>
    </sheetView>
  </sheetViews>
  <sheetFormatPr baseColWidth="10" defaultRowHeight="14.5"/>
  <cols>
    <col min="5" max="5" width="30.90625" customWidth="1"/>
  </cols>
  <sheetData>
    <row r="2" spans="2:8">
      <c r="B2" s="8" t="s">
        <v>65</v>
      </c>
      <c r="C2" s="9" t="s">
        <v>67</v>
      </c>
      <c r="G2" s="39" t="s">
        <v>81</v>
      </c>
      <c r="H2" s="38">
        <v>0.19</v>
      </c>
    </row>
    <row r="3" spans="2:8">
      <c r="B3" s="28" t="s">
        <v>69</v>
      </c>
      <c r="C3" s="34"/>
    </row>
    <row r="4" spans="2:8">
      <c r="B4" s="28" t="s">
        <v>70</v>
      </c>
      <c r="C4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1B67-7458-4155-986F-C9CD128B9C48}">
  <dimension ref="B2:F16"/>
  <sheetViews>
    <sheetView workbookViewId="0">
      <selection activeCell="F3" sqref="F3"/>
    </sheetView>
  </sheetViews>
  <sheetFormatPr baseColWidth="10" defaultRowHeight="14.5"/>
  <cols>
    <col min="2" max="2" width="13.26953125" customWidth="1"/>
    <col min="3" max="3" width="26.453125" customWidth="1"/>
    <col min="4" max="4" width="12.81640625" customWidth="1"/>
  </cols>
  <sheetData>
    <row r="2" spans="2:6" ht="21" customHeight="1">
      <c r="B2" s="19" t="s">
        <v>9</v>
      </c>
      <c r="C2" s="17" t="s">
        <v>10</v>
      </c>
      <c r="D2" s="18" t="s">
        <v>47</v>
      </c>
      <c r="E2" s="18" t="s">
        <v>46</v>
      </c>
      <c r="F2" s="19" t="s">
        <v>14</v>
      </c>
    </row>
    <row r="3" spans="2:6">
      <c r="B3" s="10" t="s">
        <v>15</v>
      </c>
      <c r="C3" t="s">
        <v>16</v>
      </c>
      <c r="D3" s="11">
        <v>700000</v>
      </c>
      <c r="E3" s="11"/>
      <c r="F3" s="11"/>
    </row>
    <row r="4" spans="2:6">
      <c r="B4" s="10" t="s">
        <v>18</v>
      </c>
      <c r="C4" t="s">
        <v>19</v>
      </c>
      <c r="D4" s="11">
        <v>560000</v>
      </c>
      <c r="E4" s="11"/>
      <c r="F4" s="11"/>
    </row>
    <row r="5" spans="2:6">
      <c r="B5" s="10" t="s">
        <v>21</v>
      </c>
      <c r="C5" t="s">
        <v>22</v>
      </c>
      <c r="D5" s="11">
        <v>560000</v>
      </c>
      <c r="E5" s="11"/>
      <c r="F5" s="11"/>
    </row>
    <row r="6" spans="2:6">
      <c r="B6" s="10" t="s">
        <v>23</v>
      </c>
      <c r="C6" t="s">
        <v>24</v>
      </c>
      <c r="D6" s="11">
        <v>450000</v>
      </c>
      <c r="E6" s="11"/>
      <c r="F6" s="11"/>
    </row>
    <row r="7" spans="2:6">
      <c r="B7" s="10" t="s">
        <v>25</v>
      </c>
      <c r="C7" t="s">
        <v>26</v>
      </c>
      <c r="D7" s="11">
        <v>500000</v>
      </c>
      <c r="E7" s="11"/>
      <c r="F7" s="11"/>
    </row>
    <row r="8" spans="2:6">
      <c r="B8" s="10" t="s">
        <v>27</v>
      </c>
      <c r="C8" t="s">
        <v>28</v>
      </c>
      <c r="D8" s="11">
        <v>650000</v>
      </c>
      <c r="E8" s="11"/>
      <c r="F8" s="11"/>
    </row>
    <row r="9" spans="2:6">
      <c r="B9" s="10" t="s">
        <v>29</v>
      </c>
      <c r="C9" t="s">
        <v>30</v>
      </c>
      <c r="D9" s="11">
        <v>600000</v>
      </c>
      <c r="E9" s="11"/>
      <c r="F9" s="11"/>
    </row>
    <row r="10" spans="2:6">
      <c r="B10" s="10" t="s">
        <v>31</v>
      </c>
      <c r="C10" t="s">
        <v>32</v>
      </c>
      <c r="D10" s="11">
        <v>635000</v>
      </c>
      <c r="E10" s="11"/>
      <c r="F10" s="11"/>
    </row>
    <row r="11" spans="2:6">
      <c r="B11" s="10" t="s">
        <v>33</v>
      </c>
      <c r="C11" t="s">
        <v>34</v>
      </c>
      <c r="D11" s="11">
        <v>450000</v>
      </c>
      <c r="E11" s="11"/>
      <c r="F11" s="11"/>
    </row>
    <row r="12" spans="2:6">
      <c r="B12" s="10" t="s">
        <v>35</v>
      </c>
      <c r="C12" t="s">
        <v>36</v>
      </c>
      <c r="D12" s="11">
        <v>550000</v>
      </c>
      <c r="E12" s="11"/>
      <c r="F12" s="11"/>
    </row>
    <row r="13" spans="2:6">
      <c r="B13" s="10" t="s">
        <v>37</v>
      </c>
      <c r="C13" t="s">
        <v>38</v>
      </c>
      <c r="D13" s="11">
        <v>480000</v>
      </c>
      <c r="E13" s="11"/>
      <c r="F13" s="11"/>
    </row>
    <row r="14" spans="2:6">
      <c r="B14" s="10" t="s">
        <v>39</v>
      </c>
      <c r="C14" t="s">
        <v>40</v>
      </c>
      <c r="D14" s="11">
        <v>630000</v>
      </c>
      <c r="E14" s="11"/>
      <c r="F14" s="11"/>
    </row>
    <row r="15" spans="2:6">
      <c r="B15" s="10" t="s">
        <v>41</v>
      </c>
      <c r="C15" t="s">
        <v>42</v>
      </c>
      <c r="D15" s="11">
        <v>700000</v>
      </c>
      <c r="E15" s="11"/>
      <c r="F15" s="11"/>
    </row>
    <row r="16" spans="2:6">
      <c r="B16" s="9" t="s">
        <v>43</v>
      </c>
      <c r="C16" s="8" t="s">
        <v>44</v>
      </c>
      <c r="D16" s="12">
        <v>800000</v>
      </c>
      <c r="E16" s="11"/>
      <c r="F16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621C-E1E3-43EA-B545-CE35996A6627}">
  <sheetPr>
    <tabColor theme="4" tint="0.59999389629810485"/>
  </sheetPr>
  <dimension ref="B2:E19"/>
  <sheetViews>
    <sheetView workbookViewId="0">
      <selection activeCell="E18" sqref="E18"/>
    </sheetView>
  </sheetViews>
  <sheetFormatPr baseColWidth="10" defaultRowHeight="14.5"/>
  <cols>
    <col min="2" max="2" width="13.26953125" customWidth="1"/>
    <col min="3" max="3" width="26.453125" customWidth="1"/>
    <col min="4" max="4" width="6.6328125" customWidth="1"/>
    <col min="5" max="5" width="12.81640625" customWidth="1"/>
  </cols>
  <sheetData>
    <row r="2" spans="2:5">
      <c r="B2" s="6" t="s">
        <v>9</v>
      </c>
      <c r="C2" s="6" t="s">
        <v>10</v>
      </c>
      <c r="D2" s="7" t="s">
        <v>11</v>
      </c>
      <c r="E2" s="14" t="s">
        <v>12</v>
      </c>
    </row>
    <row r="3" spans="2:5">
      <c r="B3" s="10" t="s">
        <v>15</v>
      </c>
      <c r="C3" t="s">
        <v>79</v>
      </c>
      <c r="D3" s="10" t="s">
        <v>17</v>
      </c>
      <c r="E3" s="11">
        <v>900000</v>
      </c>
    </row>
    <row r="4" spans="2:5">
      <c r="B4" s="10" t="s">
        <v>18</v>
      </c>
      <c r="C4" t="s">
        <v>19</v>
      </c>
      <c r="D4" s="10" t="s">
        <v>20</v>
      </c>
      <c r="E4" s="11">
        <v>560000</v>
      </c>
    </row>
    <row r="5" spans="2:5">
      <c r="B5" s="10" t="s">
        <v>21</v>
      </c>
      <c r="C5" t="s">
        <v>22</v>
      </c>
      <c r="D5" s="10" t="s">
        <v>17</v>
      </c>
      <c r="E5" s="11">
        <v>560000</v>
      </c>
    </row>
    <row r="6" spans="2:5">
      <c r="B6" s="10" t="s">
        <v>23</v>
      </c>
      <c r="C6" t="s">
        <v>24</v>
      </c>
      <c r="D6" s="10" t="s">
        <v>20</v>
      </c>
      <c r="E6" s="11">
        <v>450000</v>
      </c>
    </row>
    <row r="7" spans="2:5">
      <c r="B7" s="10" t="s">
        <v>25</v>
      </c>
      <c r="C7" t="s">
        <v>26</v>
      </c>
      <c r="D7" s="10" t="s">
        <v>20</v>
      </c>
      <c r="E7" s="11">
        <v>500000</v>
      </c>
    </row>
    <row r="8" spans="2:5">
      <c r="B8" s="10" t="s">
        <v>27</v>
      </c>
      <c r="C8" t="s">
        <v>28</v>
      </c>
      <c r="D8" s="10" t="s">
        <v>17</v>
      </c>
      <c r="E8" s="11">
        <v>650000</v>
      </c>
    </row>
    <row r="9" spans="2:5">
      <c r="B9" s="10" t="s">
        <v>29</v>
      </c>
      <c r="C9" t="s">
        <v>30</v>
      </c>
      <c r="D9" s="10" t="s">
        <v>20</v>
      </c>
      <c r="E9" s="11">
        <v>600000</v>
      </c>
    </row>
    <row r="10" spans="2:5">
      <c r="B10" s="10" t="s">
        <v>31</v>
      </c>
      <c r="C10" t="s">
        <v>32</v>
      </c>
      <c r="D10" s="10" t="s">
        <v>17</v>
      </c>
      <c r="E10" s="11">
        <v>635000</v>
      </c>
    </row>
    <row r="11" spans="2:5">
      <c r="B11" s="10" t="s">
        <v>33</v>
      </c>
      <c r="C11" t="s">
        <v>34</v>
      </c>
      <c r="D11" s="10" t="s">
        <v>20</v>
      </c>
      <c r="E11" s="11">
        <v>450000</v>
      </c>
    </row>
    <row r="12" spans="2:5">
      <c r="B12" s="10" t="s">
        <v>35</v>
      </c>
      <c r="C12" t="s">
        <v>36</v>
      </c>
      <c r="D12" s="10" t="s">
        <v>17</v>
      </c>
      <c r="E12" s="11">
        <v>550000</v>
      </c>
    </row>
    <row r="13" spans="2:5">
      <c r="B13" s="10" t="s">
        <v>37</v>
      </c>
      <c r="C13" t="s">
        <v>38</v>
      </c>
      <c r="D13" s="10" t="s">
        <v>20</v>
      </c>
      <c r="E13" s="11">
        <v>480000</v>
      </c>
    </row>
    <row r="14" spans="2:5">
      <c r="B14" s="10" t="s">
        <v>39</v>
      </c>
      <c r="C14" t="s">
        <v>40</v>
      </c>
      <c r="D14" s="10" t="s">
        <v>20</v>
      </c>
      <c r="E14" s="11">
        <v>630000</v>
      </c>
    </row>
    <row r="15" spans="2:5">
      <c r="B15" s="10" t="s">
        <v>41</v>
      </c>
      <c r="C15" t="s">
        <v>42</v>
      </c>
      <c r="D15" s="10" t="s">
        <v>20</v>
      </c>
      <c r="E15" s="11">
        <v>700000</v>
      </c>
    </row>
    <row r="16" spans="2:5">
      <c r="B16" s="9" t="s">
        <v>43</v>
      </c>
      <c r="C16" s="8" t="s">
        <v>44</v>
      </c>
      <c r="D16" s="9" t="s">
        <v>20</v>
      </c>
      <c r="E16" s="12">
        <v>800000</v>
      </c>
    </row>
    <row r="18" spans="3:5" ht="15" thickBot="1">
      <c r="C18" s="35" t="s">
        <v>76</v>
      </c>
      <c r="D18" s="35"/>
      <c r="E18" s="30"/>
    </row>
    <row r="19" spans="3:5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F35D-4667-4BA7-A0D0-C46FEB5D5D73}">
  <dimension ref="C3:D6"/>
  <sheetViews>
    <sheetView workbookViewId="0">
      <selection activeCell="D5" sqref="D5"/>
    </sheetView>
  </sheetViews>
  <sheetFormatPr baseColWidth="10" defaultRowHeight="14.5"/>
  <cols>
    <col min="3" max="3" width="20.08984375" customWidth="1"/>
  </cols>
  <sheetData>
    <row r="3" spans="3:4" ht="15" thickBot="1">
      <c r="C3" s="35" t="s">
        <v>77</v>
      </c>
      <c r="D3" s="30"/>
    </row>
    <row r="4" spans="3:4" ht="15" thickTop="1"/>
    <row r="5" spans="3:4" ht="15" thickBot="1">
      <c r="C5" t="s">
        <v>78</v>
      </c>
      <c r="D5" s="30"/>
    </row>
    <row r="6" spans="3:4" ht="1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1FE3-E752-46AC-89EA-8BB8395F2517}">
  <dimension ref="A1"/>
  <sheetViews>
    <sheetView workbookViewId="0">
      <selection activeCell="F6" sqref="F6"/>
    </sheetView>
  </sheetViews>
  <sheetFormatPr baseColWidth="10" defaultRowHeight="14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3086-D367-406F-AA3A-24CAF88466F3}">
  <dimension ref="B1:J16"/>
  <sheetViews>
    <sheetView workbookViewId="0">
      <selection activeCell="I18" sqref="I18"/>
    </sheetView>
  </sheetViews>
  <sheetFormatPr baseColWidth="10" defaultRowHeight="14.5"/>
  <cols>
    <col min="2" max="2" width="13.26953125" customWidth="1"/>
    <col min="3" max="3" width="26.453125" customWidth="1"/>
    <col min="4" max="4" width="8.453125" customWidth="1"/>
    <col min="5" max="5" width="12.81640625" customWidth="1"/>
    <col min="9" max="9" width="12.90625" customWidth="1"/>
    <col min="10" max="10" width="13.08984375" customWidth="1"/>
  </cols>
  <sheetData>
    <row r="1" spans="2:10">
      <c r="I1" s="10" t="s">
        <v>82</v>
      </c>
      <c r="J1" s="10" t="s">
        <v>83</v>
      </c>
    </row>
    <row r="2" spans="2:10">
      <c r="B2" s="6" t="s">
        <v>9</v>
      </c>
      <c r="C2" s="6" t="s">
        <v>10</v>
      </c>
      <c r="D2" s="7" t="s">
        <v>11</v>
      </c>
      <c r="E2" s="13" t="s">
        <v>12</v>
      </c>
      <c r="F2" s="14" t="s">
        <v>13</v>
      </c>
      <c r="G2" s="7" t="s">
        <v>45</v>
      </c>
      <c r="I2" s="42" t="s">
        <v>84</v>
      </c>
      <c r="J2" s="42" t="s">
        <v>85</v>
      </c>
    </row>
    <row r="3" spans="2:10">
      <c r="B3" s="10" t="s">
        <v>15</v>
      </c>
      <c r="C3" t="s">
        <v>16</v>
      </c>
      <c r="D3" s="10" t="s">
        <v>17</v>
      </c>
      <c r="E3" s="11">
        <v>450000</v>
      </c>
      <c r="F3" s="11"/>
      <c r="G3" s="11">
        <f>E3+F3</f>
        <v>450000</v>
      </c>
      <c r="H3" s="11"/>
      <c r="I3" s="15"/>
      <c r="J3" s="15"/>
    </row>
    <row r="4" spans="2:10">
      <c r="B4" s="10" t="s">
        <v>18</v>
      </c>
      <c r="C4" t="s">
        <v>19</v>
      </c>
      <c r="D4" s="10" t="s">
        <v>20</v>
      </c>
      <c r="E4" s="11">
        <v>560000</v>
      </c>
      <c r="F4" s="11"/>
      <c r="G4" s="11">
        <f t="shared" ref="G4:G16" si="0">E4+F4</f>
        <v>560000</v>
      </c>
      <c r="H4" s="11"/>
      <c r="I4" s="15"/>
      <c r="J4" s="15"/>
    </row>
    <row r="5" spans="2:10">
      <c r="B5" s="10" t="s">
        <v>21</v>
      </c>
      <c r="C5" t="s">
        <v>22</v>
      </c>
      <c r="D5" s="10" t="s">
        <v>17</v>
      </c>
      <c r="E5" s="11">
        <v>560000</v>
      </c>
      <c r="F5" s="11"/>
      <c r="G5" s="11">
        <f t="shared" si="0"/>
        <v>560000</v>
      </c>
      <c r="H5" s="11"/>
      <c r="I5" s="15"/>
      <c r="J5" s="15"/>
    </row>
    <row r="6" spans="2:10">
      <c r="B6" s="10" t="s">
        <v>23</v>
      </c>
      <c r="C6" t="s">
        <v>24</v>
      </c>
      <c r="D6" s="10" t="s">
        <v>20</v>
      </c>
      <c r="E6" s="11">
        <v>450000</v>
      </c>
      <c r="F6" s="11"/>
      <c r="G6" s="11">
        <f t="shared" si="0"/>
        <v>450000</v>
      </c>
      <c r="H6" s="11"/>
      <c r="I6" s="15"/>
      <c r="J6" s="15"/>
    </row>
    <row r="7" spans="2:10">
      <c r="B7" s="10" t="s">
        <v>25</v>
      </c>
      <c r="C7" t="s">
        <v>26</v>
      </c>
      <c r="D7" s="10" t="s">
        <v>20</v>
      </c>
      <c r="E7" s="11">
        <v>500000</v>
      </c>
      <c r="F7" s="11"/>
      <c r="G7" s="11">
        <f t="shared" si="0"/>
        <v>500000</v>
      </c>
      <c r="H7" s="11"/>
      <c r="I7" s="15"/>
      <c r="J7" s="15"/>
    </row>
    <row r="8" spans="2:10">
      <c r="B8" s="10" t="s">
        <v>27</v>
      </c>
      <c r="C8" t="s">
        <v>28</v>
      </c>
      <c r="D8" s="10" t="s">
        <v>17</v>
      </c>
      <c r="E8" s="11">
        <v>650000</v>
      </c>
      <c r="F8" s="11"/>
      <c r="G8" s="11">
        <f t="shared" si="0"/>
        <v>650000</v>
      </c>
      <c r="H8" s="11"/>
      <c r="I8" s="15"/>
      <c r="J8" s="15"/>
    </row>
    <row r="9" spans="2:10">
      <c r="B9" s="10" t="s">
        <v>29</v>
      </c>
      <c r="C9" t="s">
        <v>30</v>
      </c>
      <c r="D9" s="10" t="s">
        <v>20</v>
      </c>
      <c r="E9" s="11">
        <v>600000</v>
      </c>
      <c r="F9" s="11"/>
      <c r="G9" s="11">
        <f t="shared" si="0"/>
        <v>600000</v>
      </c>
      <c r="H9" s="11"/>
      <c r="I9" s="15"/>
      <c r="J9" s="15"/>
    </row>
    <row r="10" spans="2:10">
      <c r="B10" s="10" t="s">
        <v>31</v>
      </c>
      <c r="C10" t="s">
        <v>32</v>
      </c>
      <c r="D10" s="10" t="s">
        <v>17</v>
      </c>
      <c r="E10" s="11">
        <v>635000</v>
      </c>
      <c r="F10" s="11"/>
      <c r="G10" s="11">
        <f t="shared" si="0"/>
        <v>635000</v>
      </c>
      <c r="H10" s="11"/>
      <c r="I10" s="15"/>
      <c r="J10" s="15"/>
    </row>
    <row r="11" spans="2:10">
      <c r="B11" s="10" t="s">
        <v>33</v>
      </c>
      <c r="C11" t="s">
        <v>34</v>
      </c>
      <c r="D11" s="10" t="s">
        <v>20</v>
      </c>
      <c r="E11" s="11">
        <v>450000</v>
      </c>
      <c r="F11" s="11"/>
      <c r="G11" s="11">
        <f t="shared" si="0"/>
        <v>450000</v>
      </c>
      <c r="H11" s="11"/>
      <c r="I11" s="15"/>
      <c r="J11" s="15"/>
    </row>
    <row r="12" spans="2:10">
      <c r="B12" s="10" t="s">
        <v>35</v>
      </c>
      <c r="C12" t="s">
        <v>36</v>
      </c>
      <c r="D12" s="10" t="s">
        <v>17</v>
      </c>
      <c r="E12" s="11">
        <v>550000</v>
      </c>
      <c r="F12" s="11"/>
      <c r="G12" s="11">
        <f t="shared" si="0"/>
        <v>550000</v>
      </c>
      <c r="H12" s="11"/>
      <c r="I12" s="15"/>
      <c r="J12" s="15"/>
    </row>
    <row r="13" spans="2:10">
      <c r="B13" s="10" t="s">
        <v>37</v>
      </c>
      <c r="C13" t="s">
        <v>38</v>
      </c>
      <c r="D13" s="10" t="s">
        <v>20</v>
      </c>
      <c r="E13" s="11">
        <v>480000</v>
      </c>
      <c r="F13" s="11"/>
      <c r="G13" s="11">
        <f t="shared" si="0"/>
        <v>480000</v>
      </c>
      <c r="H13" s="11"/>
      <c r="I13" s="15"/>
      <c r="J13" s="15"/>
    </row>
    <row r="14" spans="2:10">
      <c r="B14" s="10" t="s">
        <v>39</v>
      </c>
      <c r="C14" t="s">
        <v>40</v>
      </c>
      <c r="D14" s="10" t="s">
        <v>20</v>
      </c>
      <c r="E14" s="11">
        <v>630000</v>
      </c>
      <c r="F14" s="11"/>
      <c r="G14" s="11">
        <f t="shared" si="0"/>
        <v>630000</v>
      </c>
      <c r="H14" s="11"/>
      <c r="I14" s="15"/>
      <c r="J14" s="15"/>
    </row>
    <row r="15" spans="2:10">
      <c r="B15" s="10" t="s">
        <v>41</v>
      </c>
      <c r="C15" t="s">
        <v>42</v>
      </c>
      <c r="D15" s="10" t="s">
        <v>20</v>
      </c>
      <c r="E15" s="11">
        <v>700000</v>
      </c>
      <c r="F15" s="11"/>
      <c r="G15" s="11">
        <f t="shared" si="0"/>
        <v>700000</v>
      </c>
      <c r="H15" s="11"/>
      <c r="I15" s="15"/>
      <c r="J15" s="15"/>
    </row>
    <row r="16" spans="2:10">
      <c r="B16" s="9" t="s">
        <v>43</v>
      </c>
      <c r="C16" s="8" t="s">
        <v>44</v>
      </c>
      <c r="D16" s="9" t="s">
        <v>20</v>
      </c>
      <c r="E16" s="12">
        <v>800000</v>
      </c>
      <c r="F16" s="12"/>
      <c r="G16" s="27">
        <f t="shared" si="0"/>
        <v>800000</v>
      </c>
      <c r="I16" s="15"/>
      <c r="J16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5E8C7-8A22-496E-86F3-6C1EC97C7FFC}">
  <dimension ref="C2:F3"/>
  <sheetViews>
    <sheetView workbookViewId="0">
      <selection activeCell="F3" sqref="F3"/>
    </sheetView>
  </sheetViews>
  <sheetFormatPr baseColWidth="10" defaultRowHeight="14.5"/>
  <cols>
    <col min="3" max="3" width="11.54296875" customWidth="1"/>
    <col min="5" max="5" width="16" customWidth="1"/>
  </cols>
  <sheetData>
    <row r="2" spans="3:6">
      <c r="C2" s="16" t="s">
        <v>13</v>
      </c>
      <c r="E2" s="16" t="s">
        <v>80</v>
      </c>
    </row>
    <row r="3" spans="3:6">
      <c r="C3" s="15">
        <v>91000</v>
      </c>
      <c r="E3" s="36">
        <v>0.13</v>
      </c>
      <c r="F3" s="36">
        <v>0.13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5C18-C402-4562-A4DA-9F0C6500B482}">
  <dimension ref="B2:F8"/>
  <sheetViews>
    <sheetView workbookViewId="0">
      <selection activeCell="F4" sqref="F4"/>
    </sheetView>
  </sheetViews>
  <sheetFormatPr baseColWidth="10" defaultRowHeight="14.5"/>
  <cols>
    <col min="3" max="3" width="9.7265625" customWidth="1"/>
    <col min="5" max="5" width="9.26953125" customWidth="1"/>
  </cols>
  <sheetData>
    <row r="2" spans="2:6"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</row>
    <row r="3" spans="2:6">
      <c r="B3" s="1" t="s">
        <v>5</v>
      </c>
      <c r="C3" s="2"/>
      <c r="D3" s="2"/>
      <c r="E3" s="3"/>
      <c r="F3" s="4"/>
    </row>
    <row r="4" spans="2:6">
      <c r="B4" s="1" t="s">
        <v>6</v>
      </c>
      <c r="C4" s="2"/>
      <c r="D4" s="2"/>
      <c r="E4" s="3"/>
      <c r="F4" s="4"/>
    </row>
    <row r="5" spans="2:6">
      <c r="B5" s="1" t="s">
        <v>7</v>
      </c>
      <c r="C5" s="2"/>
      <c r="D5" s="2"/>
      <c r="E5" s="3"/>
      <c r="F5" s="4"/>
    </row>
    <row r="6" spans="2:6">
      <c r="B6" s="1" t="s">
        <v>8</v>
      </c>
      <c r="C6" s="2"/>
      <c r="D6" s="2"/>
      <c r="E6" s="3"/>
      <c r="F6" s="4"/>
    </row>
    <row r="8" spans="2:6">
      <c r="F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Entorno Referencias</vt:lpstr>
      <vt:lpstr>Entre Hojas</vt:lpstr>
      <vt:lpstr>Ref. Otro Libro</vt:lpstr>
      <vt:lpstr>AD. Nombre</vt:lpstr>
      <vt:lpstr>Ref. Total G</vt:lpstr>
      <vt:lpstr>Link Ad. Nombre</vt:lpstr>
      <vt:lpstr>Ref. Ad. Nombre</vt:lpstr>
      <vt:lpstr>Parametros</vt:lpstr>
      <vt:lpstr>Validar </vt:lpstr>
      <vt:lpstr>Tabla</vt:lpstr>
      <vt:lpstr>Filtro Avanzado</vt:lpstr>
      <vt:lpstr>S. Totales Informe</vt:lpstr>
      <vt:lpstr>BuscarV</vt:lpstr>
      <vt:lpstr>BuscarH</vt:lpstr>
      <vt:lpstr>BuscarX</vt:lpstr>
      <vt:lpstr>Indice</vt:lpstr>
      <vt:lpstr>Indice Coincidir</vt:lpstr>
      <vt:lpstr>Tablas Dinamicas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Beltrand</dc:creator>
  <cp:lastModifiedBy>Juan Carlos Beltrand</cp:lastModifiedBy>
  <dcterms:created xsi:type="dcterms:W3CDTF">2023-11-15T14:03:17Z</dcterms:created>
  <dcterms:modified xsi:type="dcterms:W3CDTF">2024-02-02T16:34:10Z</dcterms:modified>
</cp:coreProperties>
</file>