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elt\OneDrive\Escritorio\Ore_Excel_Avanzado\"/>
    </mc:Choice>
  </mc:AlternateContent>
  <xr:revisionPtr revIDLastSave="0" documentId="13_ncr:1_{B1F4B252-F51B-415A-B46D-ED8F3659508E}" xr6:coauthVersionLast="47" xr6:coauthVersionMax="47" xr10:uidLastSave="{00000000-0000-0000-0000-000000000000}"/>
  <bookViews>
    <workbookView xWindow="-110" yWindow="-110" windowWidth="19420" windowHeight="10300" tabRatio="875" firstSheet="9" activeTab="13" xr2:uid="{FD07371F-E6A5-4167-B4E9-B58D1456D009}"/>
  </bookViews>
  <sheets>
    <sheet name="Tabla" sheetId="13" r:id="rId1"/>
    <sheet name="BuscarV" sheetId="14" r:id="rId2"/>
    <sheet name="BuscarH" sheetId="16" r:id="rId3"/>
    <sheet name="BuscarX" sheetId="15" r:id="rId4"/>
    <sheet name="Indice" sheetId="17" r:id="rId5"/>
    <sheet name="Indice Coincidir" sheetId="18" r:id="rId6"/>
    <sheet name="Cuadro Combinado" sheetId="20" r:id="rId7"/>
    <sheet name="Cuadro Lista" sheetId="21" r:id="rId8"/>
    <sheet name="Tablas Dinamicas" sheetId="11" r:id="rId9"/>
    <sheet name="Formato de Tabla" sheetId="22" r:id="rId10"/>
    <sheet name="Tablas Relacionadas" sheetId="24" r:id="rId11"/>
    <sheet name="Contar Sumar SI" sheetId="25" r:id="rId12"/>
    <sheet name="Ejercicio Contar Sumar SI" sheetId="27" r:id="rId13"/>
    <sheet name="Sumar SI Grafico" sheetId="28" r:id="rId14"/>
    <sheet name="Contar-Sumar Si Conjunto" sheetId="26" r:id="rId15"/>
    <sheet name="Funcion Logica SI" sheetId="29" r:id="rId16"/>
    <sheet name="SI Anidado" sheetId="30" r:id="rId17"/>
    <sheet name="Si Anidaddo Ad. Nombre" sheetId="31" r:id="rId18"/>
    <sheet name="Parametros" sheetId="32" r:id="rId19"/>
  </sheets>
  <definedNames>
    <definedName name="NOM">'Cuadro Lista'!$C$3:$C$11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1" l="1"/>
  <c r="F16" i="31"/>
  <c r="F15" i="31"/>
  <c r="F14" i="31"/>
  <c r="F13" i="31"/>
  <c r="F12" i="31"/>
  <c r="F11" i="31"/>
  <c r="F10" i="31"/>
  <c r="F9" i="31"/>
  <c r="F8" i="31"/>
  <c r="F7" i="31"/>
  <c r="F6" i="31"/>
  <c r="F5" i="31"/>
  <c r="F4" i="31"/>
  <c r="F17" i="30"/>
  <c r="F16" i="30"/>
  <c r="F15" i="30"/>
  <c r="F14" i="30"/>
  <c r="F13" i="30"/>
  <c r="F12" i="30"/>
  <c r="F11" i="30"/>
  <c r="F10" i="30"/>
  <c r="F9" i="30"/>
  <c r="F8" i="30"/>
  <c r="F7" i="30"/>
  <c r="F6" i="30"/>
  <c r="F5" i="30"/>
  <c r="F4" i="30"/>
  <c r="F16" i="28"/>
  <c r="F15" i="28"/>
  <c r="F14" i="28"/>
  <c r="F13" i="28"/>
  <c r="F12" i="28"/>
  <c r="F11" i="28"/>
  <c r="F10" i="28"/>
  <c r="F9" i="28"/>
  <c r="F8" i="28"/>
  <c r="F7" i="28"/>
  <c r="F6" i="28"/>
  <c r="F5" i="28"/>
  <c r="F4" i="28"/>
  <c r="F3" i="28"/>
  <c r="G16" i="26"/>
  <c r="H16" i="26" s="1"/>
  <c r="G15" i="26"/>
  <c r="H15" i="26" s="1"/>
  <c r="G14" i="26"/>
  <c r="H14" i="26" s="1"/>
  <c r="G13" i="26"/>
  <c r="H13" i="26" s="1"/>
  <c r="G12" i="26"/>
  <c r="H12" i="26" s="1"/>
  <c r="G11" i="26"/>
  <c r="H11" i="26" s="1"/>
  <c r="G10" i="26"/>
  <c r="H10" i="26" s="1"/>
  <c r="G9" i="26"/>
  <c r="H9" i="26" s="1"/>
  <c r="G8" i="26"/>
  <c r="H8" i="26" s="1"/>
  <c r="G7" i="26"/>
  <c r="H7" i="26" s="1"/>
  <c r="G6" i="26"/>
  <c r="H6" i="26" s="1"/>
  <c r="G5" i="26"/>
  <c r="H5" i="26" s="1"/>
  <c r="G4" i="26"/>
  <c r="H4" i="26" s="1"/>
  <c r="G3" i="26"/>
  <c r="F16" i="25"/>
  <c r="F15" i="25"/>
  <c r="F14" i="25"/>
  <c r="F13" i="25"/>
  <c r="F12" i="25"/>
  <c r="F11" i="25"/>
  <c r="F10" i="25"/>
  <c r="F9" i="25"/>
  <c r="F8" i="25"/>
  <c r="F7" i="25"/>
  <c r="F6" i="25"/>
  <c r="F5" i="25"/>
  <c r="F4" i="25"/>
  <c r="F3" i="25"/>
  <c r="H3" i="26" l="1"/>
  <c r="K17" i="24" l="1"/>
  <c r="K16" i="24"/>
  <c r="K15" i="24"/>
  <c r="K14" i="24"/>
  <c r="K13" i="24"/>
  <c r="K12" i="24"/>
  <c r="K11" i="24"/>
  <c r="K10" i="24"/>
  <c r="K9" i="24"/>
  <c r="K8" i="24"/>
  <c r="K7" i="24"/>
  <c r="K6" i="24"/>
  <c r="K5" i="24"/>
  <c r="K4" i="24"/>
  <c r="C35" i="15" l="1"/>
  <c r="C34" i="15"/>
  <c r="C33" i="15"/>
  <c r="C32" i="15"/>
  <c r="C31" i="15"/>
  <c r="C40" i="14"/>
  <c r="C39" i="14"/>
  <c r="C38" i="14"/>
  <c r="C37" i="14"/>
  <c r="C36" i="14"/>
  <c r="G8" i="13"/>
  <c r="H8" i="13" s="1"/>
  <c r="G14" i="13"/>
  <c r="H14" i="13" s="1"/>
  <c r="G9" i="13"/>
  <c r="H9" i="13" s="1"/>
  <c r="G6" i="13"/>
  <c r="H6" i="13" s="1"/>
  <c r="G7" i="13"/>
  <c r="H7" i="13" s="1"/>
  <c r="G11" i="13"/>
  <c r="H11" i="13" s="1"/>
  <c r="G5" i="13"/>
  <c r="H5" i="13" s="1"/>
  <c r="G4" i="13"/>
  <c r="H4" i="13" s="1"/>
  <c r="G13" i="13"/>
  <c r="H13" i="13" s="1"/>
  <c r="G10" i="13"/>
  <c r="H10" i="13" s="1"/>
  <c r="G3" i="13"/>
  <c r="H3" i="13" s="1"/>
  <c r="G12" i="13"/>
  <c r="H12" i="13" s="1"/>
</calcChain>
</file>

<file path=xl/sharedStrings.xml><?xml version="1.0" encoding="utf-8"?>
<sst xmlns="http://schemas.openxmlformats.org/spreadsheetml/2006/main" count="908" uniqueCount="211">
  <si>
    <t>Nombre</t>
  </si>
  <si>
    <t>Promedio</t>
  </si>
  <si>
    <t>RUT</t>
  </si>
  <si>
    <t>NOMBRE</t>
  </si>
  <si>
    <t>SEXO</t>
  </si>
  <si>
    <t>LIQUIDO</t>
  </si>
  <si>
    <t>03.903.946-K</t>
  </si>
  <si>
    <t>Castro Córdova Silvia</t>
  </si>
  <si>
    <t>F</t>
  </si>
  <si>
    <t>04.308.131-4</t>
  </si>
  <si>
    <t>Calderón Galaz Jose</t>
  </si>
  <si>
    <t>M</t>
  </si>
  <si>
    <t>05.057.894-1</t>
  </si>
  <si>
    <t>Chávez González Elsa</t>
  </si>
  <si>
    <t>05.299.873-5</t>
  </si>
  <si>
    <t>Aranguiz Figueroa Emilio</t>
  </si>
  <si>
    <t>05.990.979-7</t>
  </si>
  <si>
    <t>Araya Garate Alicia</t>
  </si>
  <si>
    <t>06.091.597-0</t>
  </si>
  <si>
    <t>Armijo Lizama Leonardo</t>
  </si>
  <si>
    <t>06.134.686-4</t>
  </si>
  <si>
    <t>Azócar Riffo Herminda</t>
  </si>
  <si>
    <t>06.235.162-4</t>
  </si>
  <si>
    <t>Blanco Vera Washington</t>
  </si>
  <si>
    <t>06.388.776-5</t>
  </si>
  <si>
    <t>Contreras Márquez Laura</t>
  </si>
  <si>
    <t>06.434.788-8</t>
  </si>
  <si>
    <t>Belmar Hormazábal Rodrigo</t>
  </si>
  <si>
    <t>06.565.470-9</t>
  </si>
  <si>
    <t>Bacián Lavín Carlos</t>
  </si>
  <si>
    <t>06.597.566-1</t>
  </si>
  <si>
    <t>Aguilera Cabrera Ivan</t>
  </si>
  <si>
    <t>06.633.613-1</t>
  </si>
  <si>
    <t>Castro Vásquez Bernardo</t>
  </si>
  <si>
    <t>RENTA</t>
  </si>
  <si>
    <t>CARGO</t>
  </si>
  <si>
    <t>CENTRO COSTO</t>
  </si>
  <si>
    <t>DESCUENTOS</t>
  </si>
  <si>
    <t>VENDEDOR</t>
  </si>
  <si>
    <t>VENTAS</t>
  </si>
  <si>
    <t>SECRETARIA</t>
  </si>
  <si>
    <t>FINANZAS</t>
  </si>
  <si>
    <t>05.334.664-2</t>
  </si>
  <si>
    <t>Catalán Toro Armanda</t>
  </si>
  <si>
    <t>ADMINISTRATIVO</t>
  </si>
  <si>
    <t>RR.HH</t>
  </si>
  <si>
    <t>Acevedo Navarro José</t>
  </si>
  <si>
    <t>GERENTE</t>
  </si>
  <si>
    <t>06.633.876-2</t>
  </si>
  <si>
    <t>Astudillo Pereira Verónica</t>
  </si>
  <si>
    <t>06.843.720-2</t>
  </si>
  <si>
    <t>Alvarez Torres Erick</t>
  </si>
  <si>
    <t>Total $</t>
  </si>
  <si>
    <t>R.U.T</t>
  </si>
  <si>
    <t>DIRECCION</t>
  </si>
  <si>
    <t xml:space="preserve">RENTA </t>
  </si>
  <si>
    <t>10.511.980-K</t>
  </si>
  <si>
    <t>Alejandro Matute Alvear</t>
  </si>
  <si>
    <t>Amunátegui 139-B</t>
  </si>
  <si>
    <t>11.749.048-9</t>
  </si>
  <si>
    <t>Andrés  Zaldívar Ayala</t>
  </si>
  <si>
    <t>08.180.880-6</t>
  </si>
  <si>
    <t>Nelson  Albornoz Figueroa</t>
  </si>
  <si>
    <t>Obispo Salas 0245, Of. 440</t>
  </si>
  <si>
    <t>07.215.070-9</t>
  </si>
  <si>
    <t>Alejandro Foxley Frez</t>
  </si>
  <si>
    <t>15.579.920-6</t>
  </si>
  <si>
    <t>Guillermo Cáceres Fuentes</t>
  </si>
  <si>
    <t>Los leones 2255</t>
  </si>
  <si>
    <t>14.479.790-4</t>
  </si>
  <si>
    <t>Josefina Bilbao Olivares</t>
  </si>
  <si>
    <t>08.421.080-4</t>
  </si>
  <si>
    <t>Cecilia Cornejo Salinas</t>
  </si>
  <si>
    <t>Obispo Salas 0245, Of. 441</t>
  </si>
  <si>
    <t>08.145.410-0</t>
  </si>
  <si>
    <t>María Esquivel Santander</t>
  </si>
  <si>
    <t>Providencia 2594, Of. 312</t>
  </si>
  <si>
    <t>12.869.040-7</t>
  </si>
  <si>
    <t>Marta  Caro Serrano</t>
  </si>
  <si>
    <t>Avda. Lib. Bdo. O'Higgins 340</t>
  </si>
  <si>
    <t>08.327.200-2</t>
  </si>
  <si>
    <t>Anibal Fierro Soto</t>
  </si>
  <si>
    <t>03.030.600-5</t>
  </si>
  <si>
    <t>Jose  Mena  Valencia</t>
  </si>
  <si>
    <t>Pasaje Matte 956, Of. 801</t>
  </si>
  <si>
    <t>07.130.600-5</t>
  </si>
  <si>
    <t>Jaime Rios Valencia</t>
  </si>
  <si>
    <t>CIUDAD</t>
  </si>
  <si>
    <t>SANTIAGO</t>
  </si>
  <si>
    <t>RANCAGUA</t>
  </si>
  <si>
    <t>Avda. Hernando Siles 5873</t>
  </si>
  <si>
    <t>Praia Do Flamengo 344</t>
  </si>
  <si>
    <t>Avda. Javier Prado Oeste 790</t>
  </si>
  <si>
    <t>N° Transa</t>
  </si>
  <si>
    <t>Zona</t>
  </si>
  <si>
    <t>Total</t>
  </si>
  <si>
    <t>Norte</t>
  </si>
  <si>
    <t>Sur</t>
  </si>
  <si>
    <t>Centro</t>
  </si>
  <si>
    <t>Alarcón Casanova Sergio</t>
  </si>
  <si>
    <t>N° Factura</t>
  </si>
  <si>
    <t>Fecha</t>
  </si>
  <si>
    <t>IMPUESTO 13,75%</t>
  </si>
  <si>
    <t>Alameda Bdo. O'Higgins 3322</t>
  </si>
  <si>
    <t>Avda. Bulnes 285</t>
  </si>
  <si>
    <t>Los Leones 2255</t>
  </si>
  <si>
    <t>AFP</t>
  </si>
  <si>
    <t>SALUD</t>
  </si>
  <si>
    <t>IMPONIBLE</t>
  </si>
  <si>
    <t>CUPRUM</t>
  </si>
  <si>
    <t>Fonasa</t>
  </si>
  <si>
    <t>ING</t>
  </si>
  <si>
    <t>CAPITAL</t>
  </si>
  <si>
    <t>Consalud</t>
  </si>
  <si>
    <t>Banmédica</t>
  </si>
  <si>
    <t>Más Vida</t>
  </si>
  <si>
    <t>05.660.775-7</t>
  </si>
  <si>
    <t>Aranguiz Figueroa Carlos</t>
  </si>
  <si>
    <t>Vida Plena</t>
  </si>
  <si>
    <t>05.512.105-2</t>
  </si>
  <si>
    <t>PROVIDA</t>
  </si>
  <si>
    <t>05.744.031-7</t>
  </si>
  <si>
    <t>HABITAT</t>
  </si>
  <si>
    <t>Sfera</t>
  </si>
  <si>
    <t>Tres Vida</t>
  </si>
  <si>
    <t>Tabla Detalle == &gt; Maestra</t>
  </si>
  <si>
    <t>ID</t>
  </si>
  <si>
    <t>SBase</t>
  </si>
  <si>
    <t>Enero</t>
  </si>
  <si>
    <t>Febrero</t>
  </si>
  <si>
    <t>Marzo</t>
  </si>
  <si>
    <t>11.057.894-1</t>
  </si>
  <si>
    <t>11.334.664-2</t>
  </si>
  <si>
    <t>10.388.776-5</t>
  </si>
  <si>
    <t>11.512.105-2</t>
  </si>
  <si>
    <t>09.308.131-4</t>
  </si>
  <si>
    <t>12.434.788-8</t>
  </si>
  <si>
    <t>11.235.162-4</t>
  </si>
  <si>
    <t>Poniente</t>
  </si>
  <si>
    <t>11.903.946-K</t>
  </si>
  <si>
    <t>09.633.876-2</t>
  </si>
  <si>
    <t>11.744.031-7</t>
  </si>
  <si>
    <t>Oriente</t>
  </si>
  <si>
    <t>10.091.597-0</t>
  </si>
  <si>
    <t>09.123.456-9</t>
  </si>
  <si>
    <t>Dinara Lopez</t>
  </si>
  <si>
    <t>11.345.987-7</t>
  </si>
  <si>
    <t>Elisa Mota</t>
  </si>
  <si>
    <t>12.445.667-9</t>
  </si>
  <si>
    <t>Alicia Perez</t>
  </si>
  <si>
    <t>Vendedor</t>
  </si>
  <si>
    <t>N°</t>
  </si>
  <si>
    <t>Total  $</t>
  </si>
  <si>
    <t>Datos Con Operadores de Comparación</t>
  </si>
  <si>
    <t>Sobre Monto $</t>
  </si>
  <si>
    <t>Agencia</t>
  </si>
  <si>
    <t>Comisión 4%</t>
  </si>
  <si>
    <t>Promedio $</t>
  </si>
  <si>
    <t>Total Comis $</t>
  </si>
  <si>
    <t>Arica</t>
  </si>
  <si>
    <t>Valdivia</t>
  </si>
  <si>
    <t>Temuco</t>
  </si>
  <si>
    <t>Iquique</t>
  </si>
  <si>
    <t>ENTRE</t>
  </si>
  <si>
    <t>Antofagasta</t>
  </si>
  <si>
    <t>Valor Uno &gt;=</t>
  </si>
  <si>
    <t>Santiago</t>
  </si>
  <si>
    <t>Valor Dos &lt;=</t>
  </si>
  <si>
    <t>Razon Social</t>
  </si>
  <si>
    <t>Ciudad</t>
  </si>
  <si>
    <t>Neto</t>
  </si>
  <si>
    <t>Iva</t>
  </si>
  <si>
    <t>Estado</t>
  </si>
  <si>
    <t>FECHA</t>
  </si>
  <si>
    <t>86.053.528-1</t>
  </si>
  <si>
    <t xml:space="preserve">RUDESCO S.A.                                                          </t>
  </si>
  <si>
    <t>Pagada</t>
  </si>
  <si>
    <t>89.040.399-5</t>
  </si>
  <si>
    <t xml:space="preserve">INVERSIONES Y NEGOCIOS S.A.                                           </t>
  </si>
  <si>
    <t>LA SERENA</t>
  </si>
  <si>
    <t>Impaga</t>
  </si>
  <si>
    <t>80.002.071-2</t>
  </si>
  <si>
    <t xml:space="preserve">PROMOTORA DE PROYECTOS S. A.                                          </t>
  </si>
  <si>
    <t>ANTOFAGASTA</t>
  </si>
  <si>
    <t>80.002.541-8</t>
  </si>
  <si>
    <t xml:space="preserve">LINHAMDAN ARBOLEDA LTDA.                                 </t>
  </si>
  <si>
    <t>83.001.353-4</t>
  </si>
  <si>
    <t xml:space="preserve">SOUTH AMERICAN ENGINEERING INC                                        </t>
  </si>
  <si>
    <t>86.009.023-0</t>
  </si>
  <si>
    <t xml:space="preserve">DIGALI S.A.                                                           </t>
  </si>
  <si>
    <t>TEMUCO</t>
  </si>
  <si>
    <t>86.052.108-6</t>
  </si>
  <si>
    <t xml:space="preserve">INVERITAKA LTDA                                                       </t>
  </si>
  <si>
    <t>89.040.483-5</t>
  </si>
  <si>
    <t xml:space="preserve">COMPAÑIA COMERCIAL EL DORADO LTDA                                     </t>
  </si>
  <si>
    <t>TOTAL $</t>
  </si>
  <si>
    <t>TOTAL FACTURAS IMPAGAS</t>
  </si>
  <si>
    <t>TOTAL FACTURAS PAGADAS</t>
  </si>
  <si>
    <t>PROMEDIO</t>
  </si>
  <si>
    <t>ESTADO</t>
  </si>
  <si>
    <t>PRUEBA LOGICA</t>
  </si>
  <si>
    <t>SECTOR</t>
  </si>
  <si>
    <t>BONO SECTOR</t>
  </si>
  <si>
    <t>BONO SECTOR II</t>
  </si>
  <si>
    <t>%</t>
  </si>
  <si>
    <t>SUR</t>
  </si>
  <si>
    <t>CENTRO</t>
  </si>
  <si>
    <t>ADIC. %</t>
  </si>
  <si>
    <t>Nombre Profesional</t>
  </si>
  <si>
    <t>Adicional $</t>
  </si>
  <si>
    <t>Total Final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</si>
</sst>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0.0"/>
    <numFmt numFmtId="165" formatCode="dd/mm/yyyy;@"/>
    <numFmt numFmtId="166" formatCode="&quot;$&quot;#,##0.00_);[Red]\(&quot;$&quot;#,##0.00\)"/>
    <numFmt numFmtId="167" formatCode="&quot;$&quot;#,##0_);[Red]\(&quot;$&quot;#,##0\)"/>
    <numFmt numFmtId="168" formatCode="dd\-mm\-yy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jpn_boot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theme="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indexed="64"/>
      </bottom>
      <diagonal/>
    </border>
    <border>
      <left/>
      <right/>
      <top style="thin">
        <color theme="6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0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1" xfId="0" applyNumberFormat="1" applyBorder="1"/>
    <xf numFmtId="3" fontId="0" fillId="0" borderId="2" xfId="0" applyNumberFormat="1" applyBorder="1"/>
    <xf numFmtId="0" fontId="0" fillId="2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3" fontId="0" fillId="0" borderId="10" xfId="0" applyNumberFormat="1" applyBorder="1"/>
    <xf numFmtId="0" fontId="0" fillId="0" borderId="2" xfId="0" applyBorder="1"/>
    <xf numFmtId="10" fontId="0" fillId="0" borderId="2" xfId="0" applyNumberFormat="1" applyBorder="1"/>
    <xf numFmtId="0" fontId="0" fillId="0" borderId="2" xfId="0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5" borderId="2" xfId="0" applyFill="1" applyBorder="1" applyAlignment="1">
      <alignment horizontal="left"/>
    </xf>
    <xf numFmtId="165" fontId="0" fillId="0" borderId="0" xfId="0" applyNumberFormat="1"/>
    <xf numFmtId="0" fontId="2" fillId="4" borderId="0" xfId="0" applyFont="1" applyFill="1" applyAlignment="1">
      <alignment horizontal="left"/>
    </xf>
    <xf numFmtId="0" fontId="0" fillId="0" borderId="5" xfId="0" applyBorder="1"/>
    <xf numFmtId="0" fontId="0" fillId="0" borderId="0" xfId="0" applyAlignment="1">
      <alignment horizontal="left"/>
    </xf>
    <xf numFmtId="0" fontId="0" fillId="7" borderId="3" xfId="0" applyFill="1" applyBorder="1" applyAlignment="1">
      <alignment horizontal="center"/>
    </xf>
    <xf numFmtId="0" fontId="3" fillId="0" borderId="0" xfId="0" applyFont="1"/>
    <xf numFmtId="0" fontId="0" fillId="6" borderId="1" xfId="0" applyFill="1" applyBorder="1" applyAlignment="1">
      <alignment horizontal="center"/>
    </xf>
    <xf numFmtId="0" fontId="3" fillId="8" borderId="13" xfId="1" applyFont="1" applyFill="1" applyBorder="1" applyAlignment="1">
      <alignment horizontal="center"/>
    </xf>
    <xf numFmtId="167" fontId="6" fillId="8" borderId="3" xfId="2" applyNumberFormat="1" applyFont="1" applyFill="1" applyBorder="1" applyAlignment="1">
      <alignment horizontal="center"/>
    </xf>
    <xf numFmtId="167" fontId="6" fillId="8" borderId="14" xfId="2" applyNumberFormat="1" applyFont="1" applyFill="1" applyBorder="1" applyAlignment="1">
      <alignment horizontal="center"/>
    </xf>
    <xf numFmtId="0" fontId="3" fillId="8" borderId="3" xfId="1" applyFont="1" applyFill="1" applyBorder="1" applyAlignment="1">
      <alignment horizontal="center"/>
    </xf>
    <xf numFmtId="0" fontId="0" fillId="5" borderId="3" xfId="0" applyFill="1" applyBorder="1"/>
    <xf numFmtId="0" fontId="0" fillId="5" borderId="3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0" xfId="0" applyFont="1" applyAlignment="1">
      <alignment horizontal="center"/>
    </xf>
    <xf numFmtId="168" fontId="7" fillId="0" borderId="0" xfId="0" applyNumberFormat="1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0" fontId="7" fillId="0" borderId="1" xfId="0" applyFont="1" applyBorder="1" applyAlignment="1">
      <alignment horizontal="center"/>
    </xf>
    <xf numFmtId="168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/>
    <xf numFmtId="49" fontId="7" fillId="0" borderId="0" xfId="0" applyNumberFormat="1" applyFont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8" fillId="10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0" xfId="3" applyNumberFormat="1" applyFont="1" applyBorder="1"/>
    <xf numFmtId="2" fontId="0" fillId="0" borderId="2" xfId="0" applyNumberFormat="1" applyBorder="1"/>
    <xf numFmtId="0" fontId="0" fillId="0" borderId="4" xfId="0" applyBorder="1"/>
    <xf numFmtId="3" fontId="0" fillId="0" borderId="1" xfId="3" applyNumberFormat="1" applyFont="1" applyBorder="1"/>
    <xf numFmtId="0" fontId="0" fillId="0" borderId="0" xfId="0" applyAlignment="1">
      <alignment horizontal="left"/>
    </xf>
    <xf numFmtId="0" fontId="0" fillId="5" borderId="1" xfId="0" applyFill="1" applyBorder="1" applyAlignment="1">
      <alignment horizontal="center"/>
    </xf>
    <xf numFmtId="0" fontId="7" fillId="0" borderId="1" xfId="0" applyFont="1" applyBorder="1"/>
    <xf numFmtId="0" fontId="7" fillId="9" borderId="6" xfId="0" applyFont="1" applyFill="1" applyBorder="1"/>
    <xf numFmtId="0" fontId="7" fillId="9" borderId="7" xfId="0" applyFont="1" applyFill="1" applyBorder="1"/>
    <xf numFmtId="0" fontId="0" fillId="0" borderId="2" xfId="0" applyBorder="1" applyAlignment="1">
      <alignment horizontal="center" vertical="center"/>
    </xf>
  </cellXfs>
  <cellStyles count="4">
    <cellStyle name="Heading" xfId="1" xr:uid="{020C1848-817A-4FB7-B034-826DEF443B65}"/>
    <cellStyle name="Millares [0] 2" xfId="3" xr:uid="{1C62034E-415A-4907-87B9-38715FA6B638}"/>
    <cellStyle name="Moneda_Relacion de personal (base)" xfId="2" xr:uid="{18B8D9C4-F332-44B5-ABBB-3162CF28EBD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69850</xdr:colOff>
      <xdr:row>1</xdr:row>
      <xdr:rowOff>139700</xdr:rowOff>
    </xdr:from>
    <xdr:to>
      <xdr:col>11</xdr:col>
      <xdr:colOff>584200</xdr:colOff>
      <xdr:row>2</xdr:row>
      <xdr:rowOff>158750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7A66B76C-0F4A-48D8-AB1E-FCE0EF3E7FC7}"/>
            </a:ext>
          </a:extLst>
        </xdr:cNvPr>
        <xdr:cNvCxnSpPr/>
      </xdr:nvCxnSpPr>
      <xdr:spPr>
        <a:xfrm flipV="1">
          <a:off x="7797800" y="323850"/>
          <a:ext cx="1111250" cy="203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3</xdr:row>
      <xdr:rowOff>69850</xdr:rowOff>
    </xdr:from>
    <xdr:to>
      <xdr:col>11</xdr:col>
      <xdr:colOff>577850</xdr:colOff>
      <xdr:row>4</xdr:row>
      <xdr:rowOff>12700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A23A10DA-2324-4440-82F7-8A368C657E27}"/>
            </a:ext>
          </a:extLst>
        </xdr:cNvPr>
        <xdr:cNvCxnSpPr/>
      </xdr:nvCxnSpPr>
      <xdr:spPr>
        <a:xfrm>
          <a:off x="7854950" y="622300"/>
          <a:ext cx="1047750" cy="127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F1AB-9D45-438E-8D12-053E6AA585E3}">
  <dimension ref="B2:H14"/>
  <sheetViews>
    <sheetView workbookViewId="0">
      <selection activeCell="C4" sqref="C4"/>
    </sheetView>
  </sheetViews>
  <sheetFormatPr baseColWidth="10" defaultRowHeight="14.5"/>
  <cols>
    <col min="2" max="2" width="13.54296875" customWidth="1"/>
    <col min="3" max="3" width="25.7265625" bestFit="1" customWidth="1"/>
    <col min="4" max="4" width="19.7265625" customWidth="1"/>
    <col min="5" max="5" width="15.7265625" customWidth="1"/>
    <col min="6" max="6" width="13" customWidth="1"/>
    <col min="7" max="7" width="13.1796875" customWidth="1"/>
  </cols>
  <sheetData>
    <row r="2" spans="2:8">
      <c r="B2" s="11" t="s">
        <v>2</v>
      </c>
      <c r="C2" s="12" t="s">
        <v>3</v>
      </c>
      <c r="D2" s="13" t="s">
        <v>35</v>
      </c>
      <c r="E2" s="13" t="s">
        <v>36</v>
      </c>
      <c r="F2" s="13" t="s">
        <v>34</v>
      </c>
      <c r="G2" s="13" t="s">
        <v>37</v>
      </c>
      <c r="H2" s="14" t="s">
        <v>5</v>
      </c>
    </row>
    <row r="3" spans="2:8">
      <c r="B3" s="4" t="s">
        <v>9</v>
      </c>
      <c r="C3" t="s">
        <v>10</v>
      </c>
      <c r="D3" t="s">
        <v>40</v>
      </c>
      <c r="E3" t="s">
        <v>41</v>
      </c>
      <c r="F3" s="5">
        <v>582400</v>
      </c>
      <c r="G3" s="5">
        <f t="shared" ref="G3:G14" si="0">F3*21%</f>
        <v>122304</v>
      </c>
      <c r="H3" s="5">
        <f t="shared" ref="H3:H14" si="1">F3-G3</f>
        <v>460096</v>
      </c>
    </row>
    <row r="4" spans="2:8">
      <c r="B4" s="4" t="s">
        <v>42</v>
      </c>
      <c r="C4" t="s">
        <v>43</v>
      </c>
      <c r="D4" t="s">
        <v>44</v>
      </c>
      <c r="E4" t="s">
        <v>45</v>
      </c>
      <c r="F4" s="5">
        <v>458000</v>
      </c>
      <c r="G4" s="5">
        <f t="shared" si="0"/>
        <v>96180</v>
      </c>
      <c r="H4" s="5">
        <f t="shared" si="1"/>
        <v>361820</v>
      </c>
    </row>
    <row r="5" spans="2:8">
      <c r="B5" s="4" t="s">
        <v>24</v>
      </c>
      <c r="C5" t="s">
        <v>25</v>
      </c>
      <c r="D5" t="s">
        <v>44</v>
      </c>
      <c r="E5" t="s">
        <v>45</v>
      </c>
      <c r="F5" s="5">
        <v>457000</v>
      </c>
      <c r="G5" s="5">
        <f t="shared" si="0"/>
        <v>95970</v>
      </c>
      <c r="H5" s="5">
        <f t="shared" si="1"/>
        <v>361030</v>
      </c>
    </row>
    <row r="6" spans="2:8">
      <c r="B6" s="4" t="s">
        <v>30</v>
      </c>
      <c r="C6" t="s">
        <v>31</v>
      </c>
      <c r="D6" t="s">
        <v>44</v>
      </c>
      <c r="E6" t="s">
        <v>45</v>
      </c>
      <c r="F6" s="5">
        <v>510000</v>
      </c>
      <c r="G6" s="5">
        <f t="shared" si="0"/>
        <v>107100</v>
      </c>
      <c r="H6" s="5">
        <f t="shared" si="1"/>
        <v>402900</v>
      </c>
    </row>
    <row r="7" spans="2:8">
      <c r="B7" s="4" t="s">
        <v>28</v>
      </c>
      <c r="C7" t="s">
        <v>29</v>
      </c>
      <c r="D7" t="s">
        <v>44</v>
      </c>
      <c r="E7" t="s">
        <v>39</v>
      </c>
      <c r="F7" s="5">
        <v>641000</v>
      </c>
      <c r="G7" s="5">
        <f t="shared" si="0"/>
        <v>134610</v>
      </c>
      <c r="H7" s="5">
        <f t="shared" si="1"/>
        <v>506390</v>
      </c>
    </row>
    <row r="8" spans="2:8">
      <c r="B8" s="4" t="s">
        <v>50</v>
      </c>
      <c r="C8" t="s">
        <v>51</v>
      </c>
      <c r="D8" t="s">
        <v>44</v>
      </c>
      <c r="E8" t="s">
        <v>39</v>
      </c>
      <c r="F8" s="5">
        <v>574000</v>
      </c>
      <c r="G8" s="5">
        <f t="shared" si="0"/>
        <v>120540</v>
      </c>
      <c r="H8" s="5">
        <f t="shared" si="1"/>
        <v>453460</v>
      </c>
    </row>
    <row r="9" spans="2:8">
      <c r="B9" s="4" t="s">
        <v>32</v>
      </c>
      <c r="C9" t="s">
        <v>33</v>
      </c>
      <c r="D9" t="s">
        <v>47</v>
      </c>
      <c r="E9" t="s">
        <v>39</v>
      </c>
      <c r="F9" s="5">
        <v>900000</v>
      </c>
      <c r="G9" s="5">
        <f t="shared" si="0"/>
        <v>189000</v>
      </c>
      <c r="H9" s="5">
        <f t="shared" si="1"/>
        <v>711000</v>
      </c>
    </row>
    <row r="10" spans="2:8">
      <c r="B10" s="4" t="s">
        <v>12</v>
      </c>
      <c r="C10" t="s">
        <v>13</v>
      </c>
      <c r="D10" t="s">
        <v>40</v>
      </c>
      <c r="E10" t="s">
        <v>39</v>
      </c>
      <c r="F10" s="5">
        <v>566000</v>
      </c>
      <c r="G10" s="5">
        <f t="shared" si="0"/>
        <v>118860</v>
      </c>
      <c r="H10" s="5">
        <f t="shared" si="1"/>
        <v>447140</v>
      </c>
    </row>
    <row r="11" spans="2:8">
      <c r="B11" s="4" t="s">
        <v>26</v>
      </c>
      <c r="C11" t="s">
        <v>27</v>
      </c>
      <c r="D11" t="s">
        <v>40</v>
      </c>
      <c r="E11" t="s">
        <v>39</v>
      </c>
      <c r="F11" s="5">
        <v>528000</v>
      </c>
      <c r="G11" s="5">
        <f t="shared" si="0"/>
        <v>110880</v>
      </c>
      <c r="H11" s="5">
        <f t="shared" si="1"/>
        <v>417120</v>
      </c>
    </row>
    <row r="12" spans="2:8">
      <c r="B12" s="4" t="s">
        <v>6</v>
      </c>
      <c r="C12" t="s">
        <v>7</v>
      </c>
      <c r="D12" t="s">
        <v>38</v>
      </c>
      <c r="E12" t="s">
        <v>39</v>
      </c>
      <c r="F12" s="5">
        <v>457000</v>
      </c>
      <c r="G12" s="5">
        <f t="shared" si="0"/>
        <v>95970</v>
      </c>
      <c r="H12" s="5">
        <f t="shared" si="1"/>
        <v>361030</v>
      </c>
    </row>
    <row r="13" spans="2:8">
      <c r="B13" s="4" t="s">
        <v>14</v>
      </c>
      <c r="C13" t="s">
        <v>15</v>
      </c>
      <c r="D13" t="s">
        <v>38</v>
      </c>
      <c r="E13" t="s">
        <v>39</v>
      </c>
      <c r="F13" s="5">
        <v>550000</v>
      </c>
      <c r="G13" s="5">
        <f t="shared" si="0"/>
        <v>115500</v>
      </c>
      <c r="H13" s="5">
        <f t="shared" si="1"/>
        <v>434500</v>
      </c>
    </row>
    <row r="14" spans="2:8">
      <c r="B14" s="4" t="s">
        <v>48</v>
      </c>
      <c r="C14" t="s">
        <v>49</v>
      </c>
      <c r="D14" t="s">
        <v>38</v>
      </c>
      <c r="E14" t="s">
        <v>39</v>
      </c>
      <c r="F14" s="5">
        <v>557000</v>
      </c>
      <c r="G14" s="5">
        <f t="shared" si="0"/>
        <v>116970</v>
      </c>
      <c r="H14" s="5">
        <f t="shared" si="1"/>
        <v>440030</v>
      </c>
    </row>
  </sheetData>
  <sortState xmlns:xlrd2="http://schemas.microsoft.com/office/spreadsheetml/2017/richdata2" ref="B3:H14">
    <sortCondition ref="E2:E1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6B7F-AB50-4235-B80E-9D77DF43CBAF}">
  <dimension ref="B2:I14"/>
  <sheetViews>
    <sheetView workbookViewId="0">
      <selection activeCell="E3" sqref="E3"/>
    </sheetView>
  </sheetViews>
  <sheetFormatPr baseColWidth="10" defaultRowHeight="14.5"/>
  <cols>
    <col min="1" max="1" width="9.6328125" customWidth="1"/>
    <col min="2" max="2" width="12.81640625" customWidth="1"/>
    <col min="3" max="3" width="22.1796875" bestFit="1" customWidth="1"/>
    <col min="4" max="4" width="9.81640625" customWidth="1"/>
    <col min="5" max="5" width="11.54296875" customWidth="1"/>
    <col min="6" max="6" width="11.81640625" customWidth="1"/>
    <col min="7" max="7" width="17.08984375" customWidth="1"/>
    <col min="8" max="8" width="15.90625" customWidth="1"/>
  </cols>
  <sheetData>
    <row r="2" spans="2:9">
      <c r="B2" s="33" t="s">
        <v>2</v>
      </c>
      <c r="C2" s="33" t="s">
        <v>3</v>
      </c>
      <c r="D2" s="33" t="s">
        <v>4</v>
      </c>
      <c r="E2" s="33" t="s">
        <v>106</v>
      </c>
      <c r="F2" s="33" t="s">
        <v>107</v>
      </c>
      <c r="G2" s="33" t="s">
        <v>35</v>
      </c>
      <c r="H2" s="33" t="s">
        <v>36</v>
      </c>
      <c r="I2" s="33" t="s">
        <v>108</v>
      </c>
    </row>
    <row r="3" spans="2:9">
      <c r="B3" s="4" t="s">
        <v>20</v>
      </c>
      <c r="C3" t="s">
        <v>21</v>
      </c>
      <c r="D3" s="4" t="s">
        <v>8</v>
      </c>
      <c r="E3" t="s">
        <v>109</v>
      </c>
      <c r="F3" t="s">
        <v>110</v>
      </c>
      <c r="G3" t="s">
        <v>44</v>
      </c>
      <c r="H3" s="32" t="s">
        <v>39</v>
      </c>
      <c r="I3" s="5">
        <v>440000</v>
      </c>
    </row>
    <row r="4" spans="2:9">
      <c r="B4" s="4" t="s">
        <v>16</v>
      </c>
      <c r="C4" t="s">
        <v>17</v>
      </c>
      <c r="D4" s="4" t="s">
        <v>8</v>
      </c>
      <c r="E4" t="s">
        <v>109</v>
      </c>
      <c r="F4" t="s">
        <v>111</v>
      </c>
      <c r="G4" t="s">
        <v>44</v>
      </c>
      <c r="H4" s="32" t="s">
        <v>39</v>
      </c>
      <c r="I4" s="5">
        <v>650000</v>
      </c>
    </row>
    <row r="5" spans="2:9">
      <c r="B5" s="4" t="s">
        <v>42</v>
      </c>
      <c r="C5" t="s">
        <v>43</v>
      </c>
      <c r="D5" s="4" t="s">
        <v>8</v>
      </c>
      <c r="E5" t="s">
        <v>112</v>
      </c>
      <c r="F5" t="s">
        <v>113</v>
      </c>
      <c r="G5" t="s">
        <v>44</v>
      </c>
      <c r="H5" s="32" t="s">
        <v>45</v>
      </c>
      <c r="I5" s="5">
        <v>557000</v>
      </c>
    </row>
    <row r="6" spans="2:9">
      <c r="B6" s="4" t="s">
        <v>24</v>
      </c>
      <c r="C6" t="s">
        <v>25</v>
      </c>
      <c r="D6" s="4" t="s">
        <v>8</v>
      </c>
      <c r="E6" t="s">
        <v>112</v>
      </c>
      <c r="F6" t="s">
        <v>113</v>
      </c>
      <c r="G6" t="s">
        <v>44</v>
      </c>
      <c r="H6" s="32" t="s">
        <v>45</v>
      </c>
      <c r="I6" s="5">
        <v>657000</v>
      </c>
    </row>
    <row r="7" spans="2:9">
      <c r="B7" s="4" t="s">
        <v>12</v>
      </c>
      <c r="C7" t="s">
        <v>13</v>
      </c>
      <c r="D7" s="4" t="s">
        <v>8</v>
      </c>
      <c r="E7" t="s">
        <v>112</v>
      </c>
      <c r="F7" t="s">
        <v>114</v>
      </c>
      <c r="G7" t="s">
        <v>40</v>
      </c>
      <c r="H7" s="32" t="s">
        <v>39</v>
      </c>
      <c r="I7" s="5">
        <v>466000</v>
      </c>
    </row>
    <row r="8" spans="2:9">
      <c r="B8" s="4" t="s">
        <v>22</v>
      </c>
      <c r="C8" t="s">
        <v>23</v>
      </c>
      <c r="D8" s="4" t="s">
        <v>11</v>
      </c>
      <c r="E8" t="s">
        <v>112</v>
      </c>
      <c r="F8" t="s">
        <v>115</v>
      </c>
      <c r="G8" t="s">
        <v>44</v>
      </c>
      <c r="H8" s="32" t="s">
        <v>39</v>
      </c>
      <c r="I8" s="5">
        <v>528000</v>
      </c>
    </row>
    <row r="9" spans="2:9">
      <c r="B9" s="4" t="s">
        <v>116</v>
      </c>
      <c r="C9" t="s">
        <v>117</v>
      </c>
      <c r="D9" s="4" t="s">
        <v>11</v>
      </c>
      <c r="E9" t="s">
        <v>112</v>
      </c>
      <c r="F9" t="s">
        <v>118</v>
      </c>
      <c r="G9" t="s">
        <v>47</v>
      </c>
      <c r="H9" s="32" t="s">
        <v>39</v>
      </c>
      <c r="I9" s="5">
        <v>800000</v>
      </c>
    </row>
    <row r="10" spans="2:9">
      <c r="B10" s="4" t="s">
        <v>119</v>
      </c>
      <c r="C10" t="s">
        <v>46</v>
      </c>
      <c r="D10" s="4" t="s">
        <v>11</v>
      </c>
      <c r="E10" t="s">
        <v>120</v>
      </c>
      <c r="F10" t="s">
        <v>113</v>
      </c>
      <c r="G10" t="s">
        <v>40</v>
      </c>
      <c r="H10" s="32" t="s">
        <v>45</v>
      </c>
      <c r="I10" s="5">
        <v>408000</v>
      </c>
    </row>
    <row r="11" spans="2:9">
      <c r="B11" s="4" t="s">
        <v>121</v>
      </c>
      <c r="C11" t="s">
        <v>99</v>
      </c>
      <c r="D11" s="4" t="s">
        <v>11</v>
      </c>
      <c r="E11" t="s">
        <v>122</v>
      </c>
      <c r="F11" t="s">
        <v>123</v>
      </c>
      <c r="G11" s="34" t="s">
        <v>40</v>
      </c>
      <c r="H11" s="32" t="s">
        <v>41</v>
      </c>
      <c r="I11" s="5">
        <v>470000</v>
      </c>
    </row>
    <row r="12" spans="2:9">
      <c r="B12" s="4" t="s">
        <v>9</v>
      </c>
      <c r="C12" t="s">
        <v>10</v>
      </c>
      <c r="D12" s="4" t="s">
        <v>11</v>
      </c>
      <c r="E12" t="s">
        <v>109</v>
      </c>
      <c r="F12" t="s">
        <v>115</v>
      </c>
      <c r="G12" t="s">
        <v>40</v>
      </c>
      <c r="H12" s="32" t="s">
        <v>41</v>
      </c>
      <c r="I12" s="5">
        <v>582400</v>
      </c>
    </row>
    <row r="13" spans="2:9">
      <c r="B13" s="4" t="s">
        <v>18</v>
      </c>
      <c r="C13" t="s">
        <v>19</v>
      </c>
      <c r="D13" s="4" t="s">
        <v>11</v>
      </c>
      <c r="E13" t="s">
        <v>112</v>
      </c>
      <c r="F13" t="s">
        <v>123</v>
      </c>
      <c r="G13" t="s">
        <v>40</v>
      </c>
      <c r="H13" s="32" t="s">
        <v>45</v>
      </c>
      <c r="I13" s="5">
        <v>600000</v>
      </c>
    </row>
    <row r="14" spans="2:9">
      <c r="B14" s="4" t="s">
        <v>14</v>
      </c>
      <c r="C14" t="s">
        <v>15</v>
      </c>
      <c r="D14" s="4" t="s">
        <v>11</v>
      </c>
      <c r="E14" t="s">
        <v>112</v>
      </c>
      <c r="F14" t="s">
        <v>124</v>
      </c>
      <c r="G14" t="s">
        <v>38</v>
      </c>
      <c r="H14" s="32" t="s">
        <v>39</v>
      </c>
      <c r="I14" s="5">
        <v>464000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D9660-9D6D-4CB1-85CB-1A85AAC5B83A}">
  <dimension ref="B1:K17"/>
  <sheetViews>
    <sheetView workbookViewId="0">
      <selection activeCell="J19" sqref="J19"/>
    </sheetView>
  </sheetViews>
  <sheetFormatPr baseColWidth="10" defaultColWidth="11.453125" defaultRowHeight="14.5"/>
  <cols>
    <col min="1" max="1" width="3.1796875" customWidth="1"/>
    <col min="2" max="2" width="13.36328125" customWidth="1"/>
    <col min="3" max="3" width="29.81640625" customWidth="1"/>
    <col min="4" max="4" width="12.1796875" customWidth="1"/>
    <col min="6" max="6" width="8.6328125" customWidth="1"/>
    <col min="7" max="7" width="13.54296875" customWidth="1"/>
  </cols>
  <sheetData>
    <row r="1" spans="2:11">
      <c r="C1" s="35" t="s">
        <v>125</v>
      </c>
    </row>
    <row r="3" spans="2:11">
      <c r="B3" s="36" t="s">
        <v>126</v>
      </c>
      <c r="C3" s="39" t="s">
        <v>0</v>
      </c>
      <c r="D3" s="39" t="s">
        <v>94</v>
      </c>
      <c r="E3" s="38" t="s">
        <v>127</v>
      </c>
      <c r="G3" s="36" t="s">
        <v>126</v>
      </c>
      <c r="H3" s="37" t="s">
        <v>128</v>
      </c>
      <c r="I3" s="37" t="s">
        <v>129</v>
      </c>
      <c r="J3" s="37" t="s">
        <v>130</v>
      </c>
      <c r="K3" s="38" t="s">
        <v>95</v>
      </c>
    </row>
    <row r="4" spans="2:11">
      <c r="B4" t="s">
        <v>131</v>
      </c>
      <c r="C4" t="s">
        <v>13</v>
      </c>
      <c r="D4" t="s">
        <v>96</v>
      </c>
      <c r="E4" s="5">
        <v>466000</v>
      </c>
      <c r="G4" s="4" t="s">
        <v>131</v>
      </c>
      <c r="H4" s="5">
        <v>8108792</v>
      </c>
      <c r="I4" s="5">
        <v>4761993</v>
      </c>
      <c r="J4" s="5">
        <v>11648562</v>
      </c>
      <c r="K4" s="5">
        <f>SUM(H4:J4)</f>
        <v>24519347</v>
      </c>
    </row>
    <row r="5" spans="2:11">
      <c r="B5" t="s">
        <v>132</v>
      </c>
      <c r="C5" t="s">
        <v>43</v>
      </c>
      <c r="D5" t="s">
        <v>97</v>
      </c>
      <c r="E5" s="5">
        <v>557000</v>
      </c>
      <c r="G5" s="4" t="s">
        <v>132</v>
      </c>
      <c r="H5" s="5">
        <v>2826258</v>
      </c>
      <c r="I5" s="5">
        <v>5452833</v>
      </c>
      <c r="J5" s="5">
        <v>4696143</v>
      </c>
      <c r="K5" s="5">
        <f t="shared" ref="K5:K17" si="0">SUM(H5:J5)</f>
        <v>12975234</v>
      </c>
    </row>
    <row r="6" spans="2:11">
      <c r="B6" t="s">
        <v>133</v>
      </c>
      <c r="C6" t="s">
        <v>25</v>
      </c>
      <c r="D6" t="s">
        <v>96</v>
      </c>
      <c r="E6" s="5">
        <v>657000</v>
      </c>
      <c r="G6" s="4" t="s">
        <v>133</v>
      </c>
      <c r="H6" s="5">
        <v>7407818</v>
      </c>
      <c r="I6" s="5">
        <v>3157745</v>
      </c>
      <c r="J6" s="5">
        <v>4513431</v>
      </c>
      <c r="K6" s="5">
        <f t="shared" si="0"/>
        <v>15078994</v>
      </c>
    </row>
    <row r="7" spans="2:11">
      <c r="B7" t="s">
        <v>134</v>
      </c>
      <c r="C7" t="s">
        <v>46</v>
      </c>
      <c r="D7" t="s">
        <v>97</v>
      </c>
      <c r="E7" s="5">
        <v>408000</v>
      </c>
      <c r="G7" s="4" t="s">
        <v>134</v>
      </c>
      <c r="H7" s="5">
        <v>5358328</v>
      </c>
      <c r="I7" s="5">
        <v>9426105</v>
      </c>
      <c r="J7" s="5">
        <v>6177799</v>
      </c>
      <c r="K7" s="5">
        <f t="shared" si="0"/>
        <v>20962232</v>
      </c>
    </row>
    <row r="8" spans="2:11">
      <c r="B8" t="s">
        <v>135</v>
      </c>
      <c r="C8" t="s">
        <v>10</v>
      </c>
      <c r="D8" t="s">
        <v>97</v>
      </c>
      <c r="E8" s="5">
        <v>582400</v>
      </c>
      <c r="G8" s="4" t="s">
        <v>135</v>
      </c>
      <c r="H8" s="5">
        <v>10130123</v>
      </c>
      <c r="I8" s="5">
        <v>11067634</v>
      </c>
      <c r="J8" s="5">
        <v>10966035</v>
      </c>
      <c r="K8" s="5">
        <f t="shared" si="0"/>
        <v>32163792</v>
      </c>
    </row>
    <row r="9" spans="2:11">
      <c r="B9" t="s">
        <v>136</v>
      </c>
      <c r="C9" t="s">
        <v>27</v>
      </c>
      <c r="D9" t="s">
        <v>96</v>
      </c>
      <c r="E9" s="5">
        <v>428000</v>
      </c>
      <c r="G9" s="4" t="s">
        <v>136</v>
      </c>
      <c r="H9" s="5">
        <v>6906087</v>
      </c>
      <c r="I9" s="5">
        <v>3885627</v>
      </c>
      <c r="J9" s="5">
        <v>2355604</v>
      </c>
      <c r="K9" s="5">
        <f t="shared" si="0"/>
        <v>13147318</v>
      </c>
    </row>
    <row r="10" spans="2:11">
      <c r="B10" t="s">
        <v>137</v>
      </c>
      <c r="C10" t="s">
        <v>23</v>
      </c>
      <c r="D10" t="s">
        <v>138</v>
      </c>
      <c r="E10" s="5">
        <v>528000</v>
      </c>
      <c r="G10" s="4" t="s">
        <v>137</v>
      </c>
      <c r="H10" s="5">
        <v>1990275</v>
      </c>
      <c r="I10" s="5">
        <v>1632192</v>
      </c>
      <c r="J10" s="5">
        <v>2035017</v>
      </c>
      <c r="K10" s="5">
        <f t="shared" si="0"/>
        <v>5657484</v>
      </c>
    </row>
    <row r="11" spans="2:11">
      <c r="B11" t="s">
        <v>139</v>
      </c>
      <c r="C11" t="s">
        <v>7</v>
      </c>
      <c r="D11" t="s">
        <v>96</v>
      </c>
      <c r="E11" s="5">
        <v>450000</v>
      </c>
      <c r="G11" s="4" t="s">
        <v>139</v>
      </c>
      <c r="H11" s="5">
        <v>9932527</v>
      </c>
      <c r="I11" s="5">
        <v>5762571</v>
      </c>
      <c r="J11" s="5">
        <v>4612762</v>
      </c>
      <c r="K11" s="5">
        <f t="shared" si="0"/>
        <v>20307860</v>
      </c>
    </row>
    <row r="12" spans="2:11">
      <c r="B12" t="s">
        <v>140</v>
      </c>
      <c r="C12" t="s">
        <v>49</v>
      </c>
      <c r="D12" t="s">
        <v>97</v>
      </c>
      <c r="E12" s="5">
        <v>457000</v>
      </c>
      <c r="G12" s="4" t="s">
        <v>140</v>
      </c>
      <c r="H12" s="5">
        <v>9497557</v>
      </c>
      <c r="I12" s="5">
        <v>11052172</v>
      </c>
      <c r="J12" s="5">
        <v>2806104</v>
      </c>
      <c r="K12" s="5">
        <f t="shared" si="0"/>
        <v>23355833</v>
      </c>
    </row>
    <row r="13" spans="2:11">
      <c r="B13" t="s">
        <v>141</v>
      </c>
      <c r="C13" t="s">
        <v>99</v>
      </c>
      <c r="D13" t="s">
        <v>142</v>
      </c>
      <c r="E13" s="5">
        <v>470000</v>
      </c>
      <c r="G13" s="4" t="s">
        <v>141</v>
      </c>
      <c r="H13" s="5">
        <v>10195385</v>
      </c>
      <c r="I13" s="5">
        <v>9470321</v>
      </c>
      <c r="J13" s="5">
        <v>9633439</v>
      </c>
      <c r="K13" s="5">
        <f t="shared" si="0"/>
        <v>29299145</v>
      </c>
    </row>
    <row r="14" spans="2:11">
      <c r="B14" t="s">
        <v>143</v>
      </c>
      <c r="C14" t="s">
        <v>19</v>
      </c>
      <c r="D14" t="s">
        <v>96</v>
      </c>
      <c r="E14" s="5">
        <v>600000</v>
      </c>
      <c r="G14" s="4" t="s">
        <v>143</v>
      </c>
      <c r="H14" s="5">
        <v>8731335</v>
      </c>
      <c r="I14" s="5">
        <v>10424654</v>
      </c>
      <c r="J14" s="5">
        <v>6577006</v>
      </c>
      <c r="K14" s="5">
        <f t="shared" si="0"/>
        <v>25732995</v>
      </c>
    </row>
    <row r="15" spans="2:11">
      <c r="B15" t="s">
        <v>144</v>
      </c>
      <c r="C15" t="s">
        <v>145</v>
      </c>
      <c r="D15" t="s">
        <v>138</v>
      </c>
      <c r="E15" s="5">
        <v>640000</v>
      </c>
      <c r="G15" s="4" t="s">
        <v>144</v>
      </c>
      <c r="H15" s="5">
        <v>5877136</v>
      </c>
      <c r="I15" s="5">
        <v>4488758</v>
      </c>
      <c r="J15" s="5">
        <v>6480028</v>
      </c>
      <c r="K15" s="5">
        <f t="shared" si="0"/>
        <v>16845922</v>
      </c>
    </row>
    <row r="16" spans="2:11">
      <c r="B16" t="s">
        <v>146</v>
      </c>
      <c r="C16" t="s">
        <v>147</v>
      </c>
      <c r="D16" t="s">
        <v>96</v>
      </c>
      <c r="E16" s="5">
        <v>550000</v>
      </c>
      <c r="G16" s="4" t="s">
        <v>146</v>
      </c>
      <c r="H16" s="5">
        <v>11544048</v>
      </c>
      <c r="I16" s="5">
        <v>8152991</v>
      </c>
      <c r="J16" s="5">
        <v>8183378</v>
      </c>
      <c r="K16" s="5">
        <f t="shared" si="0"/>
        <v>27880417</v>
      </c>
    </row>
    <row r="17" spans="2:11">
      <c r="B17" s="2" t="s">
        <v>148</v>
      </c>
      <c r="C17" s="2" t="s">
        <v>149</v>
      </c>
      <c r="D17" s="2" t="s">
        <v>138</v>
      </c>
      <c r="E17" s="6">
        <v>400000</v>
      </c>
      <c r="G17" s="3" t="s">
        <v>148</v>
      </c>
      <c r="H17" s="6">
        <v>1557269</v>
      </c>
      <c r="I17" s="6">
        <v>7749360</v>
      </c>
      <c r="J17" s="6">
        <v>3407483</v>
      </c>
      <c r="K17" s="6">
        <f t="shared" si="0"/>
        <v>12714112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59086-9355-49D4-BEAC-78587EBAA919}">
  <dimension ref="B1:K16"/>
  <sheetViews>
    <sheetView workbookViewId="0">
      <selection activeCell="B2" sqref="B2:K16"/>
    </sheetView>
  </sheetViews>
  <sheetFormatPr baseColWidth="10" defaultRowHeight="14.5"/>
  <cols>
    <col min="1" max="1" width="7.54296875" customWidth="1"/>
    <col min="2" max="2" width="24.36328125" bestFit="1" customWidth="1"/>
    <col min="3" max="3" width="10" customWidth="1"/>
    <col min="4" max="4" width="11.54296875" customWidth="1"/>
    <col min="5" max="5" width="11.90625" customWidth="1"/>
    <col min="6" max="6" width="13.54296875" customWidth="1"/>
    <col min="7" max="7" width="6.08984375" customWidth="1"/>
    <col min="8" max="8" width="12.08984375" customWidth="1"/>
    <col min="9" max="9" width="13.1796875" customWidth="1"/>
    <col min="11" max="11" width="12" customWidth="1"/>
  </cols>
  <sheetData>
    <row r="1" spans="2:11">
      <c r="I1" s="4"/>
      <c r="J1" s="4"/>
      <c r="K1" s="4"/>
    </row>
    <row r="2" spans="2:11">
      <c r="B2" s="40" t="s">
        <v>150</v>
      </c>
      <c r="C2" s="41" t="s">
        <v>94</v>
      </c>
      <c r="D2" s="41" t="s">
        <v>128</v>
      </c>
      <c r="E2" s="41" t="s">
        <v>129</v>
      </c>
      <c r="F2" s="41" t="s">
        <v>95</v>
      </c>
      <c r="H2" s="41" t="s">
        <v>94</v>
      </c>
      <c r="I2" s="41" t="s">
        <v>151</v>
      </c>
      <c r="J2" s="41" t="s">
        <v>152</v>
      </c>
      <c r="K2" s="41" t="s">
        <v>1</v>
      </c>
    </row>
    <row r="3" spans="2:11">
      <c r="B3" t="s">
        <v>13</v>
      </c>
      <c r="C3" t="s">
        <v>96</v>
      </c>
      <c r="D3" s="5">
        <v>4108792</v>
      </c>
      <c r="E3" s="5">
        <v>3761993</v>
      </c>
      <c r="F3" s="5">
        <f>SUM(D3:E3)</f>
        <v>7870785</v>
      </c>
      <c r="H3" s="16" t="s">
        <v>96</v>
      </c>
      <c r="I3" s="18">
        <v>3</v>
      </c>
      <c r="J3" s="7"/>
      <c r="K3" s="7"/>
    </row>
    <row r="4" spans="2:11">
      <c r="B4" t="s">
        <v>43</v>
      </c>
      <c r="C4" t="s">
        <v>97</v>
      </c>
      <c r="D4" s="5">
        <v>2826258</v>
      </c>
      <c r="E4" s="5">
        <v>5452833</v>
      </c>
      <c r="F4" s="5">
        <f t="shared" ref="F4:F16" si="0">SUM(D4:E4)</f>
        <v>8279091</v>
      </c>
      <c r="H4" s="16" t="s">
        <v>98</v>
      </c>
      <c r="I4" s="18">
        <v>4</v>
      </c>
      <c r="J4" s="7"/>
      <c r="K4" s="7"/>
    </row>
    <row r="5" spans="2:11">
      <c r="B5" t="s">
        <v>25</v>
      </c>
      <c r="C5" t="s">
        <v>96</v>
      </c>
      <c r="D5" s="5">
        <v>7407818</v>
      </c>
      <c r="E5" s="5">
        <v>3157745</v>
      </c>
      <c r="F5" s="5">
        <f t="shared" si="0"/>
        <v>10565563</v>
      </c>
      <c r="H5" s="16" t="s">
        <v>97</v>
      </c>
      <c r="I5" s="18">
        <v>5</v>
      </c>
      <c r="J5" s="7"/>
      <c r="K5" s="7"/>
    </row>
    <row r="6" spans="2:11">
      <c r="B6" t="s">
        <v>46</v>
      </c>
      <c r="C6" t="s">
        <v>96</v>
      </c>
      <c r="D6" s="5">
        <v>4358000</v>
      </c>
      <c r="E6" s="5">
        <v>8426000</v>
      </c>
      <c r="F6" s="5">
        <f t="shared" si="0"/>
        <v>12784000</v>
      </c>
    </row>
    <row r="7" spans="2:11">
      <c r="B7" t="s">
        <v>10</v>
      </c>
      <c r="C7" t="s">
        <v>97</v>
      </c>
      <c r="D7" s="5">
        <v>1130677</v>
      </c>
      <c r="E7" s="5">
        <v>5067890</v>
      </c>
      <c r="F7" s="5">
        <f t="shared" si="0"/>
        <v>6198567</v>
      </c>
      <c r="H7" s="41" t="s">
        <v>94</v>
      </c>
      <c r="I7" s="41" t="s">
        <v>151</v>
      </c>
      <c r="J7" s="41" t="s">
        <v>152</v>
      </c>
      <c r="K7" s="41" t="s">
        <v>1</v>
      </c>
    </row>
    <row r="8" spans="2:11">
      <c r="B8" t="s">
        <v>27</v>
      </c>
      <c r="C8" t="s">
        <v>96</v>
      </c>
      <c r="D8" s="5">
        <v>6906087</v>
      </c>
      <c r="E8" s="5">
        <v>3885627</v>
      </c>
      <c r="F8" s="5">
        <f t="shared" si="0"/>
        <v>10791714</v>
      </c>
      <c r="I8" s="4"/>
      <c r="J8" s="5"/>
      <c r="K8" s="5"/>
    </row>
    <row r="9" spans="2:11">
      <c r="B9" t="s">
        <v>23</v>
      </c>
      <c r="C9" t="s">
        <v>98</v>
      </c>
      <c r="D9" s="5">
        <v>1990275</v>
      </c>
      <c r="E9" s="5">
        <v>1632192</v>
      </c>
      <c r="F9" s="5">
        <f t="shared" si="0"/>
        <v>3622467</v>
      </c>
    </row>
    <row r="10" spans="2:11">
      <c r="B10" t="s">
        <v>7</v>
      </c>
      <c r="C10" t="s">
        <v>96</v>
      </c>
      <c r="D10" s="5">
        <v>2345876</v>
      </c>
      <c r="E10" s="5">
        <v>5762571</v>
      </c>
      <c r="F10" s="5">
        <f t="shared" si="0"/>
        <v>8108447</v>
      </c>
      <c r="H10" s="65" t="s">
        <v>153</v>
      </c>
      <c r="I10" s="65"/>
      <c r="J10" s="65"/>
    </row>
    <row r="11" spans="2:11">
      <c r="B11" t="s">
        <v>49</v>
      </c>
      <c r="C11" t="s">
        <v>97</v>
      </c>
      <c r="D11" s="5">
        <v>4297000</v>
      </c>
      <c r="E11" s="5">
        <v>10052000</v>
      </c>
      <c r="F11" s="5">
        <f t="shared" si="0"/>
        <v>14349000</v>
      </c>
    </row>
    <row r="12" spans="2:11">
      <c r="B12" t="s">
        <v>99</v>
      </c>
      <c r="C12" t="s">
        <v>98</v>
      </c>
      <c r="D12" s="5">
        <v>5000000</v>
      </c>
      <c r="E12" s="5">
        <v>4470000</v>
      </c>
      <c r="F12" s="5">
        <f t="shared" si="0"/>
        <v>9470000</v>
      </c>
      <c r="H12" s="41" t="s">
        <v>94</v>
      </c>
      <c r="I12" s="3" t="s">
        <v>154</v>
      </c>
      <c r="J12" s="41" t="s">
        <v>151</v>
      </c>
      <c r="K12" s="41" t="s">
        <v>52</v>
      </c>
    </row>
    <row r="13" spans="2:11">
      <c r="B13" t="s">
        <v>19</v>
      </c>
      <c r="C13" t="s">
        <v>96</v>
      </c>
      <c r="D13" s="5">
        <v>8731335</v>
      </c>
      <c r="E13" s="5">
        <v>2453000</v>
      </c>
      <c r="F13" s="5">
        <f t="shared" si="0"/>
        <v>11184335</v>
      </c>
      <c r="H13" t="s">
        <v>98</v>
      </c>
      <c r="I13" s="5"/>
      <c r="J13" s="4"/>
      <c r="K13" s="5"/>
    </row>
    <row r="14" spans="2:11">
      <c r="B14" t="s">
        <v>145</v>
      </c>
      <c r="C14" t="s">
        <v>98</v>
      </c>
      <c r="D14" s="5">
        <v>5877136</v>
      </c>
      <c r="E14" s="5">
        <v>4488758</v>
      </c>
      <c r="F14" s="5">
        <f t="shared" si="0"/>
        <v>10365894</v>
      </c>
    </row>
    <row r="15" spans="2:11">
      <c r="B15" t="s">
        <v>147</v>
      </c>
      <c r="C15" t="s">
        <v>96</v>
      </c>
      <c r="D15" s="5">
        <v>1544000</v>
      </c>
      <c r="E15" s="5">
        <v>8152991</v>
      </c>
      <c r="F15" s="5">
        <f t="shared" si="0"/>
        <v>9696991</v>
      </c>
    </row>
    <row r="16" spans="2:11">
      <c r="B16" s="2" t="s">
        <v>149</v>
      </c>
      <c r="C16" s="2" t="s">
        <v>97</v>
      </c>
      <c r="D16" s="6">
        <v>1557269</v>
      </c>
      <c r="E16" s="6">
        <v>7749360</v>
      </c>
      <c r="F16" s="6">
        <f t="shared" si="0"/>
        <v>9306629</v>
      </c>
    </row>
  </sheetData>
  <mergeCells count="1">
    <mergeCell ref="H10:J10"/>
  </mergeCells>
  <dataValidations count="1">
    <dataValidation type="list" allowBlank="1" showInputMessage="1" showErrorMessage="1" sqref="H13" xr:uid="{06AFF185-D9AC-446B-A1FD-0292B50FEA9E}">
      <formula1>"Norte,Centro,Sur"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9D96-0DFE-4883-8EC9-055C9DCD24A9}">
  <dimension ref="A1:L17"/>
  <sheetViews>
    <sheetView workbookViewId="0">
      <selection activeCell="K4" sqref="K4"/>
    </sheetView>
  </sheetViews>
  <sheetFormatPr baseColWidth="10" defaultRowHeight="14.5"/>
  <cols>
    <col min="1" max="1" width="10.36328125" customWidth="1"/>
    <col min="3" max="3" width="10.1796875" customWidth="1"/>
    <col min="4" max="4" width="31" customWidth="1"/>
    <col min="5" max="5" width="11.36328125" customWidth="1"/>
    <col min="7" max="7" width="7.81640625" customWidth="1"/>
    <col min="8" max="8" width="14.7265625" customWidth="1"/>
    <col min="10" max="11" width="12.453125" customWidth="1"/>
  </cols>
  <sheetData>
    <row r="1" spans="1:12">
      <c r="A1" s="44" t="s">
        <v>100</v>
      </c>
      <c r="B1" s="44" t="s">
        <v>101</v>
      </c>
      <c r="C1" s="44" t="s">
        <v>2</v>
      </c>
      <c r="D1" s="44" t="s">
        <v>168</v>
      </c>
      <c r="E1" s="44" t="s">
        <v>169</v>
      </c>
      <c r="F1" s="44" t="s">
        <v>170</v>
      </c>
      <c r="G1" s="44" t="s">
        <v>171</v>
      </c>
      <c r="H1" s="44" t="s">
        <v>95</v>
      </c>
      <c r="I1" s="44" t="s">
        <v>172</v>
      </c>
      <c r="K1" s="44" t="s">
        <v>173</v>
      </c>
      <c r="L1" s="44" t="s">
        <v>151</v>
      </c>
    </row>
    <row r="2" spans="1:12">
      <c r="A2" s="45">
        <v>1</v>
      </c>
      <c r="B2" s="46">
        <v>44691</v>
      </c>
      <c r="C2" s="45" t="s">
        <v>174</v>
      </c>
      <c r="D2" s="47" t="s">
        <v>175</v>
      </c>
      <c r="E2" s="47" t="s">
        <v>88</v>
      </c>
      <c r="F2" s="48">
        <v>1000000</v>
      </c>
      <c r="G2" s="48">
        <v>190000</v>
      </c>
      <c r="H2" s="48">
        <v>1190000</v>
      </c>
      <c r="I2" s="4" t="s">
        <v>176</v>
      </c>
      <c r="K2" s="29">
        <v>44691</v>
      </c>
      <c r="L2" s="4"/>
    </row>
    <row r="3" spans="1:12">
      <c r="A3" s="45">
        <v>2</v>
      </c>
      <c r="B3" s="46">
        <v>44691</v>
      </c>
      <c r="C3" s="45" t="s">
        <v>177</v>
      </c>
      <c r="D3" s="47" t="s">
        <v>178</v>
      </c>
      <c r="E3" s="47" t="s">
        <v>179</v>
      </c>
      <c r="F3" s="48">
        <v>890000</v>
      </c>
      <c r="G3" s="48">
        <v>169100</v>
      </c>
      <c r="H3" s="48">
        <v>1059100</v>
      </c>
      <c r="I3" s="4" t="s">
        <v>180</v>
      </c>
    </row>
    <row r="4" spans="1:12">
      <c r="A4" s="45">
        <v>3</v>
      </c>
      <c r="B4" s="46">
        <v>44691</v>
      </c>
      <c r="C4" s="45" t="s">
        <v>181</v>
      </c>
      <c r="D4" s="47" t="s">
        <v>182</v>
      </c>
      <c r="E4" s="47" t="s">
        <v>183</v>
      </c>
      <c r="F4" s="48">
        <v>269000</v>
      </c>
      <c r="G4" s="48">
        <v>51110</v>
      </c>
      <c r="H4" s="48">
        <v>320110</v>
      </c>
      <c r="I4" s="4" t="s">
        <v>176</v>
      </c>
    </row>
    <row r="5" spans="1:12">
      <c r="A5" s="45">
        <v>4</v>
      </c>
      <c r="B5" s="46">
        <v>44691</v>
      </c>
      <c r="C5" s="45" t="s">
        <v>184</v>
      </c>
      <c r="D5" s="47" t="s">
        <v>185</v>
      </c>
      <c r="E5" s="47" t="s">
        <v>88</v>
      </c>
      <c r="F5" s="48">
        <v>440000</v>
      </c>
      <c r="G5" s="48">
        <v>83600</v>
      </c>
      <c r="H5" s="48">
        <v>523600</v>
      </c>
      <c r="I5" s="4" t="s">
        <v>176</v>
      </c>
    </row>
    <row r="6" spans="1:12">
      <c r="A6" s="45">
        <v>5</v>
      </c>
      <c r="B6" s="46">
        <v>44691</v>
      </c>
      <c r="C6" s="45" t="s">
        <v>181</v>
      </c>
      <c r="D6" s="47" t="s">
        <v>182</v>
      </c>
      <c r="E6" s="47" t="s">
        <v>183</v>
      </c>
      <c r="F6" s="48">
        <v>510000</v>
      </c>
      <c r="G6" s="48">
        <v>96900</v>
      </c>
      <c r="H6" s="48">
        <v>606900</v>
      </c>
      <c r="I6" s="4" t="s">
        <v>180</v>
      </c>
    </row>
    <row r="7" spans="1:12">
      <c r="A7" s="45">
        <v>6</v>
      </c>
      <c r="B7" s="46">
        <v>44692</v>
      </c>
      <c r="C7" s="45" t="s">
        <v>177</v>
      </c>
      <c r="D7" s="47" t="s">
        <v>178</v>
      </c>
      <c r="E7" s="47" t="s">
        <v>179</v>
      </c>
      <c r="F7" s="48">
        <v>1100000</v>
      </c>
      <c r="G7" s="48">
        <v>209000</v>
      </c>
      <c r="H7" s="48">
        <v>1309000</v>
      </c>
      <c r="I7" s="4" t="s">
        <v>176</v>
      </c>
    </row>
    <row r="8" spans="1:12">
      <c r="A8" s="45">
        <v>7</v>
      </c>
      <c r="B8" s="46">
        <v>44692</v>
      </c>
      <c r="C8" s="45" t="s">
        <v>186</v>
      </c>
      <c r="D8" s="47" t="s">
        <v>187</v>
      </c>
      <c r="E8" s="47" t="s">
        <v>88</v>
      </c>
      <c r="F8" s="48">
        <v>550000</v>
      </c>
      <c r="G8" s="48">
        <v>104500</v>
      </c>
      <c r="H8" s="48">
        <v>654500</v>
      </c>
      <c r="I8" s="4" t="s">
        <v>180</v>
      </c>
    </row>
    <row r="9" spans="1:12">
      <c r="A9" s="45">
        <v>8</v>
      </c>
      <c r="B9" s="46">
        <v>44692</v>
      </c>
      <c r="C9" s="45" t="s">
        <v>188</v>
      </c>
      <c r="D9" s="47" t="s">
        <v>189</v>
      </c>
      <c r="E9" s="47" t="s">
        <v>190</v>
      </c>
      <c r="F9" s="48">
        <v>450000</v>
      </c>
      <c r="G9" s="48">
        <v>85500</v>
      </c>
      <c r="H9" s="48">
        <v>535500</v>
      </c>
      <c r="I9" s="4" t="s">
        <v>180</v>
      </c>
    </row>
    <row r="10" spans="1:12">
      <c r="A10" s="45">
        <v>9</v>
      </c>
      <c r="B10" s="46">
        <v>44692</v>
      </c>
      <c r="C10" s="45" t="s">
        <v>191</v>
      </c>
      <c r="D10" s="47" t="s">
        <v>192</v>
      </c>
      <c r="E10" s="47" t="s">
        <v>88</v>
      </c>
      <c r="F10" s="48">
        <v>124000</v>
      </c>
      <c r="G10" s="48">
        <v>23560</v>
      </c>
      <c r="H10" s="48">
        <v>147560</v>
      </c>
      <c r="I10" s="4" t="s">
        <v>176</v>
      </c>
    </row>
    <row r="11" spans="1:12">
      <c r="A11" s="45">
        <v>10</v>
      </c>
      <c r="B11" s="46">
        <v>44692</v>
      </c>
      <c r="C11" s="45" t="s">
        <v>193</v>
      </c>
      <c r="D11" s="47" t="s">
        <v>194</v>
      </c>
      <c r="E11" s="47" t="s">
        <v>179</v>
      </c>
      <c r="F11" s="48">
        <v>2000000</v>
      </c>
      <c r="G11" s="48">
        <v>380000</v>
      </c>
      <c r="H11" s="48">
        <v>2380000</v>
      </c>
      <c r="I11" s="4" t="s">
        <v>180</v>
      </c>
    </row>
    <row r="12" spans="1:12">
      <c r="A12" s="45">
        <v>12</v>
      </c>
      <c r="B12" s="46">
        <v>44692</v>
      </c>
      <c r="C12" s="45" t="s">
        <v>174</v>
      </c>
      <c r="D12" s="47" t="s">
        <v>175</v>
      </c>
      <c r="E12" s="47" t="s">
        <v>88</v>
      </c>
      <c r="F12" s="48">
        <v>1890000</v>
      </c>
      <c r="G12" s="48">
        <v>359100</v>
      </c>
      <c r="H12" s="48">
        <v>2249100</v>
      </c>
      <c r="I12" s="4" t="s">
        <v>176</v>
      </c>
    </row>
    <row r="13" spans="1:12">
      <c r="A13" s="49">
        <v>14</v>
      </c>
      <c r="B13" s="50">
        <v>44692</v>
      </c>
      <c r="C13" s="49" t="s">
        <v>188</v>
      </c>
      <c r="D13" s="51" t="s">
        <v>189</v>
      </c>
      <c r="E13" s="51" t="s">
        <v>190</v>
      </c>
      <c r="F13" s="52">
        <v>292500</v>
      </c>
      <c r="G13" s="52">
        <v>55575</v>
      </c>
      <c r="H13" s="52">
        <v>348075</v>
      </c>
      <c r="I13" s="3" t="s">
        <v>176</v>
      </c>
    </row>
    <row r="15" spans="1:12">
      <c r="G15" s="66"/>
      <c r="H15" s="66"/>
      <c r="I15" s="53" t="s">
        <v>151</v>
      </c>
      <c r="J15" s="4" t="s">
        <v>195</v>
      </c>
    </row>
    <row r="16" spans="1:12">
      <c r="G16" s="67" t="s">
        <v>196</v>
      </c>
      <c r="H16" s="68"/>
      <c r="I16" s="18"/>
      <c r="J16" s="7"/>
    </row>
    <row r="17" spans="7:10">
      <c r="G17" s="67" t="s">
        <v>197</v>
      </c>
      <c r="H17" s="68"/>
      <c r="I17" s="18"/>
      <c r="J17" s="7"/>
    </row>
  </sheetData>
  <mergeCells count="3">
    <mergeCell ref="G15:H15"/>
    <mergeCell ref="G16:H16"/>
    <mergeCell ref="G17:H1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11BC2-AD8C-45CB-B96C-40C708208A12}">
  <dimension ref="B2:I16"/>
  <sheetViews>
    <sheetView tabSelected="1" workbookViewId="0">
      <selection activeCell="I11" sqref="I11"/>
    </sheetView>
  </sheetViews>
  <sheetFormatPr baseColWidth="10" defaultRowHeight="14.5"/>
  <cols>
    <col min="2" max="2" width="24.36328125" bestFit="1" customWidth="1"/>
  </cols>
  <sheetData>
    <row r="2" spans="2:9">
      <c r="B2" s="40" t="s">
        <v>150</v>
      </c>
      <c r="C2" s="41" t="s">
        <v>94</v>
      </c>
      <c r="D2" s="41" t="s">
        <v>128</v>
      </c>
      <c r="E2" s="41" t="s">
        <v>129</v>
      </c>
      <c r="F2" s="41" t="s">
        <v>95</v>
      </c>
      <c r="H2" s="41" t="s">
        <v>94</v>
      </c>
      <c r="I2" s="41" t="s">
        <v>152</v>
      </c>
    </row>
    <row r="3" spans="2:9">
      <c r="B3" t="s">
        <v>13</v>
      </c>
      <c r="C3" t="s">
        <v>96</v>
      </c>
      <c r="D3" s="5">
        <v>4108792</v>
      </c>
      <c r="E3" s="5">
        <v>3761993</v>
      </c>
      <c r="F3" s="5">
        <f>SUM(D3:E3)</f>
        <v>7870785</v>
      </c>
      <c r="H3" s="16" t="s">
        <v>96</v>
      </c>
      <c r="I3" s="7">
        <v>12</v>
      </c>
    </row>
    <row r="4" spans="2:9">
      <c r="B4" t="s">
        <v>43</v>
      </c>
      <c r="C4" t="s">
        <v>97</v>
      </c>
      <c r="D4" s="5">
        <v>2826258</v>
      </c>
      <c r="E4" s="5">
        <v>5452833</v>
      </c>
      <c r="F4" s="5">
        <f t="shared" ref="F4:F16" si="0">SUM(D4:E4)</f>
        <v>8279091</v>
      </c>
      <c r="H4" s="16" t="s">
        <v>98</v>
      </c>
      <c r="I4" s="7">
        <v>4</v>
      </c>
    </row>
    <row r="5" spans="2:9">
      <c r="B5" t="s">
        <v>25</v>
      </c>
      <c r="C5" t="s">
        <v>96</v>
      </c>
      <c r="D5" s="5">
        <v>7407818</v>
      </c>
      <c r="E5" s="5">
        <v>3157745</v>
      </c>
      <c r="F5" s="5">
        <f t="shared" si="0"/>
        <v>10565563</v>
      </c>
      <c r="H5" s="16" t="s">
        <v>97</v>
      </c>
      <c r="I5" s="7">
        <v>23</v>
      </c>
    </row>
    <row r="6" spans="2:9">
      <c r="B6" t="s">
        <v>46</v>
      </c>
      <c r="C6" t="s">
        <v>96</v>
      </c>
      <c r="D6" s="5">
        <v>4358000</v>
      </c>
      <c r="E6" s="5">
        <v>8426000</v>
      </c>
      <c r="F6" s="5">
        <f t="shared" si="0"/>
        <v>12784000</v>
      </c>
    </row>
    <row r="7" spans="2:9">
      <c r="B7" t="s">
        <v>10</v>
      </c>
      <c r="C7" t="s">
        <v>97</v>
      </c>
      <c r="D7" s="5">
        <v>1130677</v>
      </c>
      <c r="E7" s="5">
        <v>5067890</v>
      </c>
      <c r="F7" s="5">
        <f t="shared" si="0"/>
        <v>6198567</v>
      </c>
    </row>
    <row r="8" spans="2:9">
      <c r="B8" t="s">
        <v>27</v>
      </c>
      <c r="C8" t="s">
        <v>96</v>
      </c>
      <c r="D8" s="5">
        <v>6906087</v>
      </c>
      <c r="E8" s="5">
        <v>3885627</v>
      </c>
      <c r="F8" s="5">
        <f t="shared" si="0"/>
        <v>10791714</v>
      </c>
    </row>
    <row r="9" spans="2:9">
      <c r="B9" t="s">
        <v>23</v>
      </c>
      <c r="C9" t="s">
        <v>98</v>
      </c>
      <c r="D9" s="5">
        <v>1990275</v>
      </c>
      <c r="E9" s="5">
        <v>1632192</v>
      </c>
      <c r="F9" s="5">
        <f t="shared" si="0"/>
        <v>3622467</v>
      </c>
    </row>
    <row r="10" spans="2:9">
      <c r="B10" t="s">
        <v>7</v>
      </c>
      <c r="C10" t="s">
        <v>96</v>
      </c>
      <c r="D10" s="5">
        <v>2345876</v>
      </c>
      <c r="E10" s="5">
        <v>5762571</v>
      </c>
      <c r="F10" s="5">
        <f t="shared" si="0"/>
        <v>8108447</v>
      </c>
    </row>
    <row r="11" spans="2:9">
      <c r="B11" t="s">
        <v>49</v>
      </c>
      <c r="C11" t="s">
        <v>97</v>
      </c>
      <c r="D11" s="5">
        <v>4297000</v>
      </c>
      <c r="E11" s="5">
        <v>10052000</v>
      </c>
      <c r="F11" s="5">
        <f t="shared" si="0"/>
        <v>14349000</v>
      </c>
    </row>
    <row r="12" spans="2:9">
      <c r="B12" t="s">
        <v>99</v>
      </c>
      <c r="C12" t="s">
        <v>98</v>
      </c>
      <c r="D12" s="5">
        <v>5000000</v>
      </c>
      <c r="E12" s="5">
        <v>4470000</v>
      </c>
      <c r="F12" s="5">
        <f t="shared" si="0"/>
        <v>9470000</v>
      </c>
    </row>
    <row r="13" spans="2:9">
      <c r="B13" t="s">
        <v>19</v>
      </c>
      <c r="C13" t="s">
        <v>96</v>
      </c>
      <c r="D13" s="5">
        <v>8731335</v>
      </c>
      <c r="E13" s="5">
        <v>2453000</v>
      </c>
      <c r="F13" s="5">
        <f t="shared" si="0"/>
        <v>11184335</v>
      </c>
    </row>
    <row r="14" spans="2:9">
      <c r="B14" t="s">
        <v>145</v>
      </c>
      <c r="C14" t="s">
        <v>98</v>
      </c>
      <c r="D14" s="5">
        <v>5877136</v>
      </c>
      <c r="E14" s="5">
        <v>4488758</v>
      </c>
      <c r="F14" s="5">
        <f t="shared" si="0"/>
        <v>10365894</v>
      </c>
    </row>
    <row r="15" spans="2:9">
      <c r="B15" t="s">
        <v>147</v>
      </c>
      <c r="C15" t="s">
        <v>96</v>
      </c>
      <c r="D15" s="5">
        <v>1544000</v>
      </c>
      <c r="E15" s="5">
        <v>8152991</v>
      </c>
      <c r="F15" s="5">
        <f t="shared" si="0"/>
        <v>9696991</v>
      </c>
    </row>
    <row r="16" spans="2:9">
      <c r="B16" s="2" t="s">
        <v>149</v>
      </c>
      <c r="C16" s="2" t="s">
        <v>97</v>
      </c>
      <c r="D16" s="6">
        <v>1557269</v>
      </c>
      <c r="E16" s="6">
        <v>7749360</v>
      </c>
      <c r="F16" s="6">
        <f t="shared" si="0"/>
        <v>9306629</v>
      </c>
    </row>
  </sheetData>
  <dataValidations count="1">
    <dataValidation type="list" allowBlank="1" showInputMessage="1" showErrorMessage="1" sqref="H13" xr:uid="{45C7A6F4-4E4B-45D3-A68A-8649960723FE}">
      <formula1>"Norte,Centro,Sur"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5A70-BF88-4B26-A9DE-9E10F688C6B0}">
  <dimension ref="B2:O16"/>
  <sheetViews>
    <sheetView workbookViewId="0">
      <selection activeCell="K3" sqref="K3"/>
    </sheetView>
  </sheetViews>
  <sheetFormatPr baseColWidth="10" defaultRowHeight="14.5"/>
  <cols>
    <col min="1" max="1" width="2.453125" customWidth="1"/>
    <col min="2" max="2" width="27.36328125" customWidth="1"/>
    <col min="7" max="7" width="11.08984375" customWidth="1"/>
    <col min="8" max="8" width="12" customWidth="1"/>
    <col min="9" max="9" width="3" customWidth="1"/>
    <col min="10" max="10" width="11.7265625" customWidth="1"/>
    <col min="12" max="12" width="7.54296875" customWidth="1"/>
    <col min="14" max="14" width="12.36328125" customWidth="1"/>
    <col min="15" max="15" width="13.1796875" customWidth="1"/>
  </cols>
  <sheetData>
    <row r="2" spans="2:15">
      <c r="B2" s="40" t="s">
        <v>150</v>
      </c>
      <c r="C2" s="41" t="s">
        <v>94</v>
      </c>
      <c r="D2" s="41" t="s">
        <v>155</v>
      </c>
      <c r="E2" s="41" t="s">
        <v>128</v>
      </c>
      <c r="F2" s="41" t="s">
        <v>129</v>
      </c>
      <c r="G2" s="41" t="s">
        <v>95</v>
      </c>
      <c r="H2" s="41" t="s">
        <v>156</v>
      </c>
      <c r="J2" s="41" t="s">
        <v>94</v>
      </c>
      <c r="K2" s="41" t="s">
        <v>155</v>
      </c>
      <c r="L2" s="41" t="s">
        <v>151</v>
      </c>
      <c r="M2" s="41" t="s">
        <v>52</v>
      </c>
      <c r="N2" s="41" t="s">
        <v>157</v>
      </c>
      <c r="O2" s="41" t="s">
        <v>158</v>
      </c>
    </row>
    <row r="3" spans="2:15">
      <c r="B3" t="s">
        <v>13</v>
      </c>
      <c r="C3" t="s">
        <v>96</v>
      </c>
      <c r="D3" t="s">
        <v>159</v>
      </c>
      <c r="E3" s="5">
        <v>4108792</v>
      </c>
      <c r="F3" s="5">
        <v>3761993</v>
      </c>
      <c r="G3" s="5">
        <f>SUM(E3:F3)</f>
        <v>7870785</v>
      </c>
      <c r="H3" s="5">
        <f>G3*4%</f>
        <v>314831.40000000002</v>
      </c>
      <c r="J3" t="s">
        <v>96</v>
      </c>
      <c r="K3" t="s">
        <v>162</v>
      </c>
      <c r="L3" s="4"/>
      <c r="M3" s="5"/>
      <c r="N3" s="5"/>
      <c r="O3" s="5"/>
    </row>
    <row r="4" spans="2:15">
      <c r="B4" t="s">
        <v>43</v>
      </c>
      <c r="C4" t="s">
        <v>97</v>
      </c>
      <c r="D4" t="s">
        <v>161</v>
      </c>
      <c r="E4" s="5">
        <v>2826258</v>
      </c>
      <c r="F4" s="5">
        <v>5452833</v>
      </c>
      <c r="G4" s="5">
        <f t="shared" ref="G4:G16" si="0">SUM(E4:F4)</f>
        <v>8279091</v>
      </c>
      <c r="H4" s="5">
        <f t="shared" ref="H4:H16" si="1">G4*4%</f>
        <v>331163.64</v>
      </c>
    </row>
    <row r="5" spans="2:15">
      <c r="B5" t="s">
        <v>25</v>
      </c>
      <c r="C5" t="s">
        <v>96</v>
      </c>
      <c r="D5" t="s">
        <v>162</v>
      </c>
      <c r="E5" s="5">
        <v>7407818</v>
      </c>
      <c r="F5" s="5">
        <v>3157745</v>
      </c>
      <c r="G5" s="5">
        <f t="shared" si="0"/>
        <v>10565563</v>
      </c>
      <c r="H5" s="5">
        <f t="shared" si="1"/>
        <v>422622.52</v>
      </c>
      <c r="J5" s="41" t="s">
        <v>94</v>
      </c>
      <c r="K5" t="s">
        <v>163</v>
      </c>
      <c r="L5" s="41" t="s">
        <v>151</v>
      </c>
      <c r="M5" s="41" t="s">
        <v>152</v>
      </c>
    </row>
    <row r="6" spans="2:15" ht="15" thickBot="1">
      <c r="B6" t="s">
        <v>46</v>
      </c>
      <c r="C6" t="s">
        <v>96</v>
      </c>
      <c r="D6" t="s">
        <v>164</v>
      </c>
      <c r="E6" s="5">
        <v>4358000</v>
      </c>
      <c r="F6" s="5">
        <v>8426000</v>
      </c>
      <c r="G6" s="5">
        <f t="shared" si="0"/>
        <v>12784000</v>
      </c>
      <c r="H6" s="5">
        <f t="shared" si="1"/>
        <v>511360</v>
      </c>
      <c r="J6" t="s">
        <v>96</v>
      </c>
      <c r="L6" s="43"/>
      <c r="M6" s="15"/>
    </row>
    <row r="7" spans="2:15" ht="15" thickTop="1">
      <c r="B7" t="s">
        <v>10</v>
      </c>
      <c r="C7" t="s">
        <v>97</v>
      </c>
      <c r="D7" t="s">
        <v>161</v>
      </c>
      <c r="E7" s="5">
        <v>1130677</v>
      </c>
      <c r="F7" s="5">
        <v>5067890</v>
      </c>
      <c r="G7" s="5">
        <f t="shared" si="0"/>
        <v>6198567</v>
      </c>
      <c r="H7" s="5">
        <f t="shared" si="1"/>
        <v>247942.68</v>
      </c>
    </row>
    <row r="8" spans="2:15">
      <c r="B8" t="s">
        <v>27</v>
      </c>
      <c r="C8" t="s">
        <v>96</v>
      </c>
      <c r="D8" t="s">
        <v>162</v>
      </c>
      <c r="E8" s="5">
        <v>6906087</v>
      </c>
      <c r="F8" s="5">
        <v>3885627</v>
      </c>
      <c r="G8" s="5">
        <f t="shared" si="0"/>
        <v>10791714</v>
      </c>
      <c r="H8" s="5">
        <f t="shared" si="1"/>
        <v>431668.56</v>
      </c>
      <c r="J8" t="s">
        <v>165</v>
      </c>
      <c r="K8" s="5">
        <v>7000000</v>
      </c>
    </row>
    <row r="9" spans="2:15">
      <c r="B9" t="s">
        <v>23</v>
      </c>
      <c r="C9" t="s">
        <v>98</v>
      </c>
      <c r="D9" t="s">
        <v>166</v>
      </c>
      <c r="E9" s="5">
        <v>1990275</v>
      </c>
      <c r="F9" s="5">
        <v>1632192</v>
      </c>
      <c r="G9" s="5">
        <f t="shared" si="0"/>
        <v>3622467</v>
      </c>
      <c r="H9" s="5">
        <f t="shared" si="1"/>
        <v>144898.68</v>
      </c>
      <c r="J9" t="s">
        <v>167</v>
      </c>
      <c r="K9" s="5">
        <v>15000000</v>
      </c>
    </row>
    <row r="10" spans="2:15">
      <c r="B10" t="s">
        <v>7</v>
      </c>
      <c r="C10" t="s">
        <v>96</v>
      </c>
      <c r="D10" t="s">
        <v>159</v>
      </c>
      <c r="E10" s="5">
        <v>2345876</v>
      </c>
      <c r="F10" s="5">
        <v>5762571</v>
      </c>
      <c r="G10" s="5">
        <f t="shared" si="0"/>
        <v>8108447</v>
      </c>
      <c r="H10" s="5">
        <f t="shared" si="1"/>
        <v>324337.88</v>
      </c>
    </row>
    <row r="11" spans="2:15">
      <c r="B11" t="s">
        <v>49</v>
      </c>
      <c r="C11" t="s">
        <v>97</v>
      </c>
      <c r="D11" t="s">
        <v>161</v>
      </c>
      <c r="E11" s="5">
        <v>4297000</v>
      </c>
      <c r="F11" s="5">
        <v>10052000</v>
      </c>
      <c r="G11" s="5">
        <f t="shared" si="0"/>
        <v>14349000</v>
      </c>
      <c r="H11" s="5">
        <f t="shared" si="1"/>
        <v>573960</v>
      </c>
    </row>
    <row r="12" spans="2:15">
      <c r="B12" t="s">
        <v>99</v>
      </c>
      <c r="C12" t="s">
        <v>98</v>
      </c>
      <c r="D12" t="s">
        <v>166</v>
      </c>
      <c r="E12" s="5">
        <v>5000000</v>
      </c>
      <c r="F12" s="5">
        <v>4470000</v>
      </c>
      <c r="G12" s="5">
        <f t="shared" si="0"/>
        <v>9470000</v>
      </c>
      <c r="H12" s="5">
        <f t="shared" si="1"/>
        <v>378800</v>
      </c>
    </row>
    <row r="13" spans="2:15">
      <c r="B13" t="s">
        <v>19</v>
      </c>
      <c r="C13" t="s">
        <v>96</v>
      </c>
      <c r="D13" t="s">
        <v>159</v>
      </c>
      <c r="E13" s="5">
        <v>8731335</v>
      </c>
      <c r="F13" s="5">
        <v>2453000</v>
      </c>
      <c r="G13" s="5">
        <f t="shared" si="0"/>
        <v>11184335</v>
      </c>
      <c r="H13" s="5">
        <f t="shared" si="1"/>
        <v>447373.4</v>
      </c>
    </row>
    <row r="14" spans="2:15">
      <c r="B14" t="s">
        <v>145</v>
      </c>
      <c r="C14" t="s">
        <v>98</v>
      </c>
      <c r="D14" t="s">
        <v>166</v>
      </c>
      <c r="E14" s="5">
        <v>5877136</v>
      </c>
      <c r="F14" s="5">
        <v>4488758</v>
      </c>
      <c r="G14" s="5">
        <f t="shared" si="0"/>
        <v>10365894</v>
      </c>
      <c r="H14" s="5">
        <f t="shared" si="1"/>
        <v>414635.76</v>
      </c>
    </row>
    <row r="15" spans="2:15">
      <c r="B15" t="s">
        <v>147</v>
      </c>
      <c r="C15" t="s">
        <v>96</v>
      </c>
      <c r="D15" t="s">
        <v>164</v>
      </c>
      <c r="E15" s="5">
        <v>1544000</v>
      </c>
      <c r="F15" s="5">
        <v>8152991</v>
      </c>
      <c r="G15" s="5">
        <f t="shared" si="0"/>
        <v>9696991</v>
      </c>
      <c r="H15" s="5">
        <f t="shared" si="1"/>
        <v>387879.64</v>
      </c>
    </row>
    <row r="16" spans="2:15">
      <c r="B16" s="2" t="s">
        <v>149</v>
      </c>
      <c r="C16" s="2" t="s">
        <v>97</v>
      </c>
      <c r="D16" s="2" t="s">
        <v>160</v>
      </c>
      <c r="E16" s="6">
        <v>1557269</v>
      </c>
      <c r="F16" s="6">
        <v>7749360</v>
      </c>
      <c r="G16" s="6">
        <f t="shared" si="0"/>
        <v>9306629</v>
      </c>
      <c r="H16" s="6">
        <f t="shared" si="1"/>
        <v>372265.16000000003</v>
      </c>
    </row>
  </sheetData>
  <dataValidations count="2">
    <dataValidation type="list" allowBlank="1" showInputMessage="1" showErrorMessage="1" sqref="K3" xr:uid="{8490D792-1BDF-4E23-B7B4-CED7AF9BC71B}">
      <formula1>"Arica,Iquique,Antofagasta,Santiago,Temuco,Valdivia"</formula1>
    </dataValidation>
    <dataValidation type="list" allowBlank="1" showInputMessage="1" showErrorMessage="1" sqref="J3 J6" xr:uid="{CF701D8A-2B30-47BE-81DA-B5247FF55658}">
      <formula1>"Norte,Centro,Sur"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47277-BD9A-4E6C-A3C3-34B2A07316A4}">
  <dimension ref="A2:M16"/>
  <sheetViews>
    <sheetView workbookViewId="0">
      <selection activeCell="J15" sqref="J15"/>
    </sheetView>
  </sheetViews>
  <sheetFormatPr baseColWidth="10" defaultColWidth="11.453125" defaultRowHeight="14.5"/>
  <cols>
    <col min="1" max="1" width="5.81640625" customWidth="1"/>
    <col min="2" max="2" width="13.54296875" customWidth="1"/>
    <col min="3" max="3" width="23" bestFit="1" customWidth="1"/>
    <col min="4" max="4" width="12.26953125" customWidth="1"/>
    <col min="5" max="5" width="13.08984375" customWidth="1"/>
    <col min="6" max="6" width="13.1796875" customWidth="1"/>
    <col min="7" max="7" width="14.90625" customWidth="1"/>
    <col min="9" max="9" width="3.36328125" customWidth="1"/>
    <col min="10" max="10" width="4.453125" customWidth="1"/>
    <col min="11" max="11" width="4.08984375" customWidth="1"/>
    <col min="12" max="12" width="9.90625" customWidth="1"/>
  </cols>
  <sheetData>
    <row r="2" spans="1:13">
      <c r="A2" s="42">
        <v>1</v>
      </c>
      <c r="B2" s="54" t="s">
        <v>2</v>
      </c>
      <c r="C2" s="55" t="s">
        <v>3</v>
      </c>
      <c r="D2" s="55" t="s">
        <v>198</v>
      </c>
      <c r="E2" s="56" t="s">
        <v>199</v>
      </c>
      <c r="M2" s="16" t="b">
        <v>1</v>
      </c>
    </row>
    <row r="3" spans="1:13">
      <c r="B3" s="9" t="s">
        <v>6</v>
      </c>
      <c r="C3" t="s">
        <v>7</v>
      </c>
      <c r="D3" s="1">
        <v>5.5</v>
      </c>
      <c r="E3" s="57"/>
      <c r="G3" s="69" t="s">
        <v>200</v>
      </c>
      <c r="H3" s="69"/>
      <c r="I3" s="69"/>
    </row>
    <row r="4" spans="1:13">
      <c r="B4" s="9" t="s">
        <v>9</v>
      </c>
      <c r="C4" t="s">
        <v>10</v>
      </c>
      <c r="D4" s="1">
        <v>4</v>
      </c>
      <c r="E4" s="57"/>
      <c r="G4" s="69"/>
      <c r="H4" s="69"/>
      <c r="I4" s="69"/>
    </row>
    <row r="5" spans="1:13">
      <c r="B5" s="9" t="s">
        <v>42</v>
      </c>
      <c r="C5" t="s">
        <v>43</v>
      </c>
      <c r="D5" s="1">
        <v>3</v>
      </c>
      <c r="E5" s="57"/>
      <c r="M5" s="16" t="b">
        <v>0</v>
      </c>
    </row>
    <row r="6" spans="1:13">
      <c r="B6" s="9" t="s">
        <v>119</v>
      </c>
      <c r="C6" t="s">
        <v>46</v>
      </c>
      <c r="D6" s="1">
        <v>2</v>
      </c>
      <c r="E6" s="57"/>
    </row>
    <row r="7" spans="1:13">
      <c r="B7" s="10" t="s">
        <v>116</v>
      </c>
      <c r="C7" s="2" t="s">
        <v>117</v>
      </c>
      <c r="D7" s="58">
        <v>5</v>
      </c>
      <c r="E7" s="59"/>
    </row>
    <row r="11" spans="1:13">
      <c r="A11" s="42">
        <v>2</v>
      </c>
      <c r="B11" s="54" t="s">
        <v>2</v>
      </c>
      <c r="C11" s="55" t="s">
        <v>3</v>
      </c>
      <c r="D11" s="55" t="s">
        <v>201</v>
      </c>
      <c r="E11" s="55" t="s">
        <v>34</v>
      </c>
      <c r="F11" s="55" t="s">
        <v>202</v>
      </c>
      <c r="G11" s="55" t="s">
        <v>203</v>
      </c>
      <c r="H11" s="56" t="s">
        <v>195</v>
      </c>
      <c r="L11" s="54" t="s">
        <v>201</v>
      </c>
      <c r="M11" s="56" t="s">
        <v>204</v>
      </c>
    </row>
    <row r="12" spans="1:13">
      <c r="B12" s="31" t="s">
        <v>6</v>
      </c>
      <c r="C12" t="s">
        <v>7</v>
      </c>
      <c r="D12" t="s">
        <v>205</v>
      </c>
      <c r="E12" s="60">
        <v>560000</v>
      </c>
      <c r="F12" s="5"/>
      <c r="G12" s="5"/>
      <c r="H12" s="5"/>
      <c r="L12" s="16" t="s">
        <v>205</v>
      </c>
      <c r="M12" s="61">
        <v>11</v>
      </c>
    </row>
    <row r="13" spans="1:13">
      <c r="B13" s="31" t="s">
        <v>9</v>
      </c>
      <c r="C13" t="s">
        <v>10</v>
      </c>
      <c r="D13" t="s">
        <v>206</v>
      </c>
      <c r="E13" s="5">
        <v>590000</v>
      </c>
      <c r="F13" s="5"/>
      <c r="G13" s="5"/>
      <c r="H13" s="5"/>
      <c r="L13" s="16" t="s">
        <v>206</v>
      </c>
      <c r="M13" s="61">
        <v>8.5</v>
      </c>
    </row>
    <row r="14" spans="1:13">
      <c r="B14" s="31" t="s">
        <v>42</v>
      </c>
      <c r="C14" t="s">
        <v>43</v>
      </c>
      <c r="D14" t="s">
        <v>205</v>
      </c>
      <c r="E14" s="60">
        <v>560000</v>
      </c>
      <c r="F14" s="5"/>
      <c r="G14" s="5"/>
      <c r="H14" s="5"/>
    </row>
    <row r="15" spans="1:13">
      <c r="B15" s="31" t="s">
        <v>119</v>
      </c>
      <c r="C15" t="s">
        <v>46</v>
      </c>
      <c r="D15" t="s">
        <v>206</v>
      </c>
      <c r="E15" s="5">
        <v>590000</v>
      </c>
      <c r="F15" s="5"/>
      <c r="G15" s="5"/>
      <c r="H15" s="5"/>
    </row>
    <row r="16" spans="1:13">
      <c r="B16" s="62" t="s">
        <v>116</v>
      </c>
      <c r="C16" s="2" t="s">
        <v>117</v>
      </c>
      <c r="D16" s="2" t="s">
        <v>205</v>
      </c>
      <c r="E16" s="63">
        <v>560000</v>
      </c>
      <c r="F16" s="6"/>
      <c r="G16" s="6"/>
      <c r="H16" s="6"/>
    </row>
  </sheetData>
  <mergeCells count="1">
    <mergeCell ref="G3:I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7D1E5-01EE-43F6-B982-D4A02CC3F663}">
  <dimension ref="B1:L19"/>
  <sheetViews>
    <sheetView workbookViewId="0">
      <selection activeCell="G9" sqref="G9"/>
    </sheetView>
  </sheetViews>
  <sheetFormatPr baseColWidth="10" defaultColWidth="11.453125" defaultRowHeight="14.5"/>
  <cols>
    <col min="1" max="1" width="3.54296875" customWidth="1"/>
    <col min="2" max="2" width="27.81640625" customWidth="1"/>
    <col min="3" max="3" width="7.90625" customWidth="1"/>
    <col min="6" max="6" width="13.7265625" customWidth="1"/>
    <col min="7" max="7" width="13.81640625" customWidth="1"/>
    <col min="8" max="8" width="14.1796875" customWidth="1"/>
    <col min="9" max="9" width="7.54296875" customWidth="1"/>
    <col min="11" max="11" width="11.81640625" bestFit="1" customWidth="1"/>
  </cols>
  <sheetData>
    <row r="1" spans="2:12">
      <c r="K1" s="26" t="s">
        <v>94</v>
      </c>
      <c r="L1" s="26" t="s">
        <v>207</v>
      </c>
    </row>
    <row r="2" spans="2:12">
      <c r="G2" s="4"/>
      <c r="K2" s="16" t="s">
        <v>96</v>
      </c>
      <c r="L2" s="17">
        <v>0.125</v>
      </c>
    </row>
    <row r="3" spans="2:12">
      <c r="B3" s="40" t="s">
        <v>208</v>
      </c>
      <c r="C3" s="41" t="s">
        <v>94</v>
      </c>
      <c r="D3" s="41" t="s">
        <v>128</v>
      </c>
      <c r="E3" s="41" t="s">
        <v>129</v>
      </c>
      <c r="F3" s="41" t="s">
        <v>52</v>
      </c>
      <c r="G3" s="41" t="s">
        <v>209</v>
      </c>
      <c r="H3" s="41" t="s">
        <v>210</v>
      </c>
      <c r="K3" s="16" t="s">
        <v>97</v>
      </c>
      <c r="L3" s="17">
        <v>0.13400000000000001</v>
      </c>
    </row>
    <row r="4" spans="2:12">
      <c r="B4" t="s">
        <v>13</v>
      </c>
      <c r="C4" t="s">
        <v>96</v>
      </c>
      <c r="D4" s="5">
        <v>1800000</v>
      </c>
      <c r="E4" s="5">
        <v>1761993</v>
      </c>
      <c r="F4" s="5">
        <f>SUM(D4:E4)</f>
        <v>3561993</v>
      </c>
      <c r="G4" s="5"/>
      <c r="H4" s="5"/>
      <c r="K4" s="16" t="s">
        <v>98</v>
      </c>
      <c r="L4" s="17">
        <v>0.11550000000000001</v>
      </c>
    </row>
    <row r="5" spans="2:12">
      <c r="B5" t="s">
        <v>43</v>
      </c>
      <c r="C5" t="s">
        <v>97</v>
      </c>
      <c r="D5" s="5">
        <v>1450000</v>
      </c>
      <c r="E5" s="5">
        <v>1452833</v>
      </c>
      <c r="F5" s="5">
        <f t="shared" ref="F5:F17" si="0">SUM(D5:E5)</f>
        <v>2902833</v>
      </c>
      <c r="G5" s="5"/>
      <c r="H5" s="5"/>
    </row>
    <row r="6" spans="2:12">
      <c r="B6" t="s">
        <v>25</v>
      </c>
      <c r="C6" t="s">
        <v>96</v>
      </c>
      <c r="D6" s="5">
        <v>1407818</v>
      </c>
      <c r="E6" s="5">
        <v>1157745</v>
      </c>
      <c r="F6" s="5">
        <f t="shared" si="0"/>
        <v>2565563</v>
      </c>
      <c r="G6" s="5"/>
      <c r="H6" s="5"/>
    </row>
    <row r="7" spans="2:12">
      <c r="B7" t="s">
        <v>46</v>
      </c>
      <c r="C7" t="s">
        <v>97</v>
      </c>
      <c r="D7" s="5">
        <v>1358328</v>
      </c>
      <c r="E7" s="5">
        <v>1426105</v>
      </c>
      <c r="F7" s="5">
        <f t="shared" si="0"/>
        <v>2784433</v>
      </c>
      <c r="G7" s="5"/>
      <c r="H7" s="5"/>
    </row>
    <row r="8" spans="2:12">
      <c r="B8" t="s">
        <v>10</v>
      </c>
      <c r="C8" t="s">
        <v>97</v>
      </c>
      <c r="D8" s="5">
        <v>1130123</v>
      </c>
      <c r="E8" s="5">
        <v>1067634</v>
      </c>
      <c r="F8" s="5">
        <f t="shared" si="0"/>
        <v>2197757</v>
      </c>
      <c r="G8" s="5"/>
      <c r="H8" s="5"/>
    </row>
    <row r="9" spans="2:12">
      <c r="B9" t="s">
        <v>27</v>
      </c>
      <c r="C9" t="s">
        <v>138</v>
      </c>
      <c r="D9" s="5">
        <v>1497557</v>
      </c>
      <c r="E9" s="5">
        <v>1052172</v>
      </c>
      <c r="F9" s="5">
        <f t="shared" si="0"/>
        <v>2549729</v>
      </c>
      <c r="G9" s="5"/>
      <c r="H9" s="5"/>
    </row>
    <row r="10" spans="2:12">
      <c r="B10" t="s">
        <v>23</v>
      </c>
      <c r="C10" t="s">
        <v>98</v>
      </c>
      <c r="D10" s="5">
        <v>1195385</v>
      </c>
      <c r="E10" s="5">
        <v>1470321</v>
      </c>
      <c r="F10" s="5">
        <f t="shared" si="0"/>
        <v>2665706</v>
      </c>
      <c r="G10" s="5"/>
      <c r="H10" s="5"/>
    </row>
    <row r="11" spans="2:12">
      <c r="B11" t="s">
        <v>7</v>
      </c>
      <c r="C11" t="s">
        <v>96</v>
      </c>
      <c r="D11" s="5">
        <v>1731335</v>
      </c>
      <c r="E11" s="5">
        <v>1124654</v>
      </c>
      <c r="F11" s="5">
        <f t="shared" si="0"/>
        <v>2855989</v>
      </c>
      <c r="G11" s="5"/>
      <c r="H11" s="5"/>
    </row>
    <row r="12" spans="2:12">
      <c r="B12" t="s">
        <v>49</v>
      </c>
      <c r="C12" t="s">
        <v>97</v>
      </c>
      <c r="D12" s="5">
        <v>1877136</v>
      </c>
      <c r="E12" s="5">
        <v>1488758</v>
      </c>
      <c r="F12" s="5">
        <f t="shared" si="0"/>
        <v>3365894</v>
      </c>
      <c r="G12" s="5"/>
      <c r="H12" s="5"/>
    </row>
    <row r="13" spans="2:12">
      <c r="B13" t="s">
        <v>99</v>
      </c>
      <c r="C13" t="s">
        <v>98</v>
      </c>
      <c r="D13" s="5">
        <v>1544048</v>
      </c>
      <c r="E13" s="5">
        <v>1152991</v>
      </c>
      <c r="F13" s="5">
        <f t="shared" si="0"/>
        <v>2697039</v>
      </c>
      <c r="G13" s="5"/>
      <c r="H13" s="5"/>
    </row>
    <row r="14" spans="2:12">
      <c r="B14" t="s">
        <v>19</v>
      </c>
      <c r="C14" t="s">
        <v>96</v>
      </c>
      <c r="D14" s="5">
        <v>1557269</v>
      </c>
      <c r="E14" s="5">
        <v>1749360</v>
      </c>
      <c r="F14" s="5">
        <f t="shared" si="0"/>
        <v>3306629</v>
      </c>
      <c r="G14" s="5"/>
      <c r="H14" s="5"/>
    </row>
    <row r="15" spans="2:12">
      <c r="B15" t="s">
        <v>145</v>
      </c>
      <c r="C15" t="s">
        <v>98</v>
      </c>
      <c r="D15" s="5">
        <v>1877136</v>
      </c>
      <c r="E15" s="5">
        <v>2488758</v>
      </c>
      <c r="F15" s="5">
        <f t="shared" si="0"/>
        <v>4365894</v>
      </c>
      <c r="G15" s="5"/>
      <c r="H15" s="5"/>
    </row>
    <row r="16" spans="2:12">
      <c r="B16" t="s">
        <v>147</v>
      </c>
      <c r="C16" t="s">
        <v>96</v>
      </c>
      <c r="D16" s="5">
        <v>1544048</v>
      </c>
      <c r="E16" s="5">
        <v>1152991</v>
      </c>
      <c r="F16" s="5">
        <f t="shared" si="0"/>
        <v>2697039</v>
      </c>
      <c r="G16" s="5"/>
      <c r="H16" s="5"/>
    </row>
    <row r="17" spans="2:8">
      <c r="B17" s="2" t="s">
        <v>149</v>
      </c>
      <c r="C17" s="2" t="s">
        <v>97</v>
      </c>
      <c r="D17" s="6">
        <v>1557269</v>
      </c>
      <c r="E17" s="6">
        <v>1749360</v>
      </c>
      <c r="F17" s="6">
        <f t="shared" si="0"/>
        <v>3306629</v>
      </c>
      <c r="G17" s="6"/>
      <c r="H17" s="6"/>
    </row>
    <row r="19" spans="2:8">
      <c r="H19" s="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8EE3-942C-476A-BE02-DD7CC8E1BA01}">
  <sheetPr>
    <tabColor theme="5" tint="0.39997558519241921"/>
  </sheetPr>
  <dimension ref="B2:H17"/>
  <sheetViews>
    <sheetView workbookViewId="0">
      <selection activeCell="G6" sqref="G6"/>
    </sheetView>
  </sheetViews>
  <sheetFormatPr baseColWidth="10" defaultRowHeight="14.5"/>
  <cols>
    <col min="2" max="2" width="24.36328125" bestFit="1" customWidth="1"/>
    <col min="7" max="7" width="12.6328125" customWidth="1"/>
    <col min="8" max="8" width="14" customWidth="1"/>
  </cols>
  <sheetData>
    <row r="2" spans="2:8">
      <c r="G2" s="4"/>
    </row>
    <row r="3" spans="2:8">
      <c r="B3" s="40" t="s">
        <v>208</v>
      </c>
      <c r="C3" s="41" t="s">
        <v>94</v>
      </c>
      <c r="D3" s="41" t="s">
        <v>128</v>
      </c>
      <c r="E3" s="41" t="s">
        <v>129</v>
      </c>
      <c r="F3" s="41" t="s">
        <v>52</v>
      </c>
      <c r="G3" s="41" t="s">
        <v>209</v>
      </c>
      <c r="H3" s="41" t="s">
        <v>210</v>
      </c>
    </row>
    <row r="4" spans="2:8">
      <c r="B4" t="s">
        <v>13</v>
      </c>
      <c r="C4" t="s">
        <v>96</v>
      </c>
      <c r="D4" s="5">
        <v>1800000</v>
      </c>
      <c r="E4" s="5">
        <v>1761993</v>
      </c>
      <c r="F4" s="5">
        <f>SUM(D4:E4)</f>
        <v>3561993</v>
      </c>
      <c r="G4" s="5"/>
      <c r="H4" s="5"/>
    </row>
    <row r="5" spans="2:8">
      <c r="B5" t="s">
        <v>43</v>
      </c>
      <c r="C5" t="s">
        <v>97</v>
      </c>
      <c r="D5" s="5">
        <v>1450000</v>
      </c>
      <c r="E5" s="5">
        <v>1452833</v>
      </c>
      <c r="F5" s="5">
        <f t="shared" ref="F5:F17" si="0">SUM(D5:E5)</f>
        <v>2902833</v>
      </c>
      <c r="G5" s="5"/>
      <c r="H5" s="5"/>
    </row>
    <row r="6" spans="2:8">
      <c r="B6" t="s">
        <v>25</v>
      </c>
      <c r="C6" t="s">
        <v>96</v>
      </c>
      <c r="D6" s="5">
        <v>1407818</v>
      </c>
      <c r="E6" s="5">
        <v>1157745</v>
      </c>
      <c r="F6" s="5">
        <f t="shared" si="0"/>
        <v>2565563</v>
      </c>
      <c r="G6" s="5"/>
      <c r="H6" s="5"/>
    </row>
    <row r="7" spans="2:8">
      <c r="B7" t="s">
        <v>46</v>
      </c>
      <c r="C7" t="s">
        <v>97</v>
      </c>
      <c r="D7" s="5">
        <v>1358328</v>
      </c>
      <c r="E7" s="5">
        <v>1426105</v>
      </c>
      <c r="F7" s="5">
        <f t="shared" si="0"/>
        <v>2784433</v>
      </c>
      <c r="G7" s="5"/>
      <c r="H7" s="5"/>
    </row>
    <row r="8" spans="2:8">
      <c r="B8" t="s">
        <v>10</v>
      </c>
      <c r="C8" t="s">
        <v>97</v>
      </c>
      <c r="D8" s="5">
        <v>1130123</v>
      </c>
      <c r="E8" s="5">
        <v>1067634</v>
      </c>
      <c r="F8" s="5">
        <f t="shared" si="0"/>
        <v>2197757</v>
      </c>
      <c r="G8" s="5"/>
      <c r="H8" s="5"/>
    </row>
    <row r="9" spans="2:8">
      <c r="B9" t="s">
        <v>27</v>
      </c>
      <c r="C9" t="s">
        <v>96</v>
      </c>
      <c r="D9" s="5">
        <v>1497557</v>
      </c>
      <c r="E9" s="5">
        <v>1052172</v>
      </c>
      <c r="F9" s="5">
        <f t="shared" si="0"/>
        <v>2549729</v>
      </c>
      <c r="G9" s="5"/>
      <c r="H9" s="5"/>
    </row>
    <row r="10" spans="2:8">
      <c r="B10" t="s">
        <v>23</v>
      </c>
      <c r="C10" t="s">
        <v>98</v>
      </c>
      <c r="D10" s="5">
        <v>1195385</v>
      </c>
      <c r="E10" s="5">
        <v>1470321</v>
      </c>
      <c r="F10" s="5">
        <f t="shared" si="0"/>
        <v>2665706</v>
      </c>
      <c r="G10" s="5"/>
      <c r="H10" s="5"/>
    </row>
    <row r="11" spans="2:8">
      <c r="B11" t="s">
        <v>7</v>
      </c>
      <c r="C11" t="s">
        <v>96</v>
      </c>
      <c r="D11" s="5">
        <v>1731335</v>
      </c>
      <c r="E11" s="5">
        <v>1124654</v>
      </c>
      <c r="F11" s="5">
        <f t="shared" si="0"/>
        <v>2855989</v>
      </c>
      <c r="G11" s="5"/>
      <c r="H11" s="5"/>
    </row>
    <row r="12" spans="2:8">
      <c r="B12" t="s">
        <v>49</v>
      </c>
      <c r="C12" t="s">
        <v>97</v>
      </c>
      <c r="D12" s="5">
        <v>1877136</v>
      </c>
      <c r="E12" s="5">
        <v>1488758</v>
      </c>
      <c r="F12" s="5">
        <f t="shared" si="0"/>
        <v>3365894</v>
      </c>
      <c r="G12" s="5"/>
      <c r="H12" s="5"/>
    </row>
    <row r="13" spans="2:8">
      <c r="B13" t="s">
        <v>99</v>
      </c>
      <c r="C13" t="s">
        <v>98</v>
      </c>
      <c r="D13" s="5">
        <v>1544048</v>
      </c>
      <c r="E13" s="5">
        <v>1152991</v>
      </c>
      <c r="F13" s="5">
        <f t="shared" si="0"/>
        <v>2697039</v>
      </c>
      <c r="G13" s="5"/>
      <c r="H13" s="5"/>
    </row>
    <row r="14" spans="2:8">
      <c r="B14" t="s">
        <v>19</v>
      </c>
      <c r="C14" t="s">
        <v>96</v>
      </c>
      <c r="D14" s="5">
        <v>1557269</v>
      </c>
      <c r="E14" s="5">
        <v>1749360</v>
      </c>
      <c r="F14" s="5">
        <f t="shared" si="0"/>
        <v>3306629</v>
      </c>
      <c r="G14" s="5"/>
      <c r="H14" s="5"/>
    </row>
    <row r="15" spans="2:8">
      <c r="B15" t="s">
        <v>145</v>
      </c>
      <c r="C15" t="s">
        <v>98</v>
      </c>
      <c r="D15" s="5">
        <v>1877136</v>
      </c>
      <c r="E15" s="5">
        <v>2488758</v>
      </c>
      <c r="F15" s="5">
        <f t="shared" si="0"/>
        <v>4365894</v>
      </c>
      <c r="G15" s="5"/>
      <c r="H15" s="5"/>
    </row>
    <row r="16" spans="2:8">
      <c r="B16" t="s">
        <v>147</v>
      </c>
      <c r="C16" t="s">
        <v>96</v>
      </c>
      <c r="D16" s="5">
        <v>1544048</v>
      </c>
      <c r="E16" s="5">
        <v>1152991</v>
      </c>
      <c r="F16" s="5">
        <f t="shared" si="0"/>
        <v>2697039</v>
      </c>
      <c r="G16" s="5"/>
      <c r="H16" s="5"/>
    </row>
    <row r="17" spans="2:8">
      <c r="B17" s="2" t="s">
        <v>149</v>
      </c>
      <c r="C17" s="2" t="s">
        <v>97</v>
      </c>
      <c r="D17" s="6">
        <v>1557269</v>
      </c>
      <c r="E17" s="6">
        <v>1749360</v>
      </c>
      <c r="F17" s="6">
        <f t="shared" si="0"/>
        <v>3306629</v>
      </c>
      <c r="G17" s="6"/>
      <c r="H17" s="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8423-81D4-4F7D-A9D5-1359518FFAC5}">
  <sheetPr>
    <tabColor theme="5" tint="0.39997558519241921"/>
  </sheetPr>
  <dimension ref="B2:C5"/>
  <sheetViews>
    <sheetView workbookViewId="0">
      <selection activeCell="D6" sqref="D6"/>
    </sheetView>
  </sheetViews>
  <sheetFormatPr baseColWidth="10" defaultRowHeight="14.5"/>
  <sheetData>
    <row r="2" spans="2:3">
      <c r="B2" s="26" t="s">
        <v>94</v>
      </c>
      <c r="C2" s="26" t="s">
        <v>207</v>
      </c>
    </row>
    <row r="3" spans="2:3">
      <c r="B3" s="16" t="s">
        <v>96</v>
      </c>
      <c r="C3" s="17">
        <v>0.125</v>
      </c>
    </row>
    <row r="4" spans="2:3">
      <c r="B4" s="16" t="s">
        <v>97</v>
      </c>
      <c r="C4" s="17">
        <v>0.13400000000000001</v>
      </c>
    </row>
    <row r="5" spans="2:3">
      <c r="B5" s="16" t="s">
        <v>98</v>
      </c>
      <c r="C5" s="17">
        <v>0.11550000000000001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FBD3B-46FD-4765-9CB9-BCFF56F28EE2}">
  <dimension ref="B2:H40"/>
  <sheetViews>
    <sheetView workbookViewId="0">
      <selection activeCell="D8" sqref="D8"/>
    </sheetView>
  </sheetViews>
  <sheetFormatPr baseColWidth="10" defaultRowHeight="14.5"/>
  <cols>
    <col min="1" max="1" width="3" customWidth="1"/>
    <col min="2" max="2" width="13.26953125" customWidth="1"/>
    <col min="3" max="3" width="23.36328125" customWidth="1"/>
    <col min="4" max="4" width="28.7265625" customWidth="1"/>
    <col min="6" max="6" width="6.1796875" customWidth="1"/>
    <col min="7" max="7" width="18.1796875" customWidth="1"/>
    <col min="8" max="8" width="27.90625" customWidth="1"/>
  </cols>
  <sheetData>
    <row r="2" spans="2:8" ht="15.75" customHeight="1">
      <c r="B2" s="19" t="s">
        <v>53</v>
      </c>
      <c r="C2" s="20" t="s">
        <v>3</v>
      </c>
      <c r="D2" s="20" t="s">
        <v>54</v>
      </c>
      <c r="E2" s="21" t="s">
        <v>55</v>
      </c>
      <c r="G2" s="19" t="s">
        <v>53</v>
      </c>
      <c r="H2" s="4"/>
    </row>
    <row r="3" spans="2:8" ht="15.75" customHeight="1">
      <c r="B3" s="4" t="s">
        <v>56</v>
      </c>
      <c r="C3" t="s">
        <v>57</v>
      </c>
      <c r="D3" t="s">
        <v>58</v>
      </c>
      <c r="E3" s="5">
        <v>750000</v>
      </c>
    </row>
    <row r="4" spans="2:8" ht="15.75" customHeight="1">
      <c r="B4" s="4" t="s">
        <v>59</v>
      </c>
      <c r="C4" t="s">
        <v>60</v>
      </c>
      <c r="D4" t="s">
        <v>90</v>
      </c>
      <c r="E4" s="5">
        <v>850000</v>
      </c>
      <c r="G4" s="24" t="s">
        <v>3</v>
      </c>
    </row>
    <row r="5" spans="2:8" ht="15.75" customHeight="1">
      <c r="B5" s="4" t="s">
        <v>61</v>
      </c>
      <c r="C5" t="s">
        <v>62</v>
      </c>
      <c r="D5" t="s">
        <v>63</v>
      </c>
      <c r="E5" s="5">
        <v>650000</v>
      </c>
      <c r="G5" s="24" t="s">
        <v>54</v>
      </c>
    </row>
    <row r="6" spans="2:8" ht="15.75" customHeight="1">
      <c r="B6" s="4" t="s">
        <v>64</v>
      </c>
      <c r="C6" t="s">
        <v>65</v>
      </c>
      <c r="D6" t="s">
        <v>91</v>
      </c>
      <c r="E6" s="5">
        <v>500000</v>
      </c>
      <c r="G6" s="25" t="s">
        <v>55</v>
      </c>
      <c r="H6" s="5"/>
    </row>
    <row r="7" spans="2:8" ht="15.75" customHeight="1">
      <c r="B7" s="4" t="s">
        <v>66</v>
      </c>
      <c r="C7" t="s">
        <v>67</v>
      </c>
      <c r="D7" t="s">
        <v>68</v>
      </c>
      <c r="E7" s="5">
        <v>680000</v>
      </c>
    </row>
    <row r="8" spans="2:8" ht="15.75" customHeight="1">
      <c r="B8" s="4" t="s">
        <v>69</v>
      </c>
      <c r="C8" t="s">
        <v>70</v>
      </c>
      <c r="D8" t="s">
        <v>92</v>
      </c>
      <c r="E8" s="5">
        <v>760000</v>
      </c>
      <c r="G8" s="30" t="s">
        <v>102</v>
      </c>
      <c r="H8" s="5"/>
    </row>
    <row r="9" spans="2:8" ht="15.75" customHeight="1">
      <c r="B9" s="4" t="s">
        <v>71</v>
      </c>
      <c r="C9" t="s">
        <v>72</v>
      </c>
      <c r="D9" t="s">
        <v>73</v>
      </c>
      <c r="E9" s="5">
        <v>550000</v>
      </c>
    </row>
    <row r="10" spans="2:8" ht="15.75" customHeight="1">
      <c r="B10" s="4" t="s">
        <v>74</v>
      </c>
      <c r="C10" t="s">
        <v>75</v>
      </c>
      <c r="D10" t="s">
        <v>76</v>
      </c>
      <c r="E10" s="5">
        <v>450000</v>
      </c>
    </row>
    <row r="11" spans="2:8" ht="15.75" customHeight="1">
      <c r="B11" s="4" t="s">
        <v>77</v>
      </c>
      <c r="C11" t="s">
        <v>78</v>
      </c>
      <c r="D11" t="s">
        <v>79</v>
      </c>
      <c r="E11" s="5">
        <v>880000</v>
      </c>
    </row>
    <row r="12" spans="2:8" ht="15.75" customHeight="1">
      <c r="B12" s="4" t="s">
        <v>80</v>
      </c>
      <c r="C12" t="s">
        <v>81</v>
      </c>
      <c r="D12" t="s">
        <v>103</v>
      </c>
      <c r="E12" s="5">
        <v>770000</v>
      </c>
    </row>
    <row r="13" spans="2:8" ht="15.75" customHeight="1">
      <c r="B13" s="4" t="s">
        <v>82</v>
      </c>
      <c r="C13" t="s">
        <v>83</v>
      </c>
      <c r="D13" t="s">
        <v>84</v>
      </c>
      <c r="E13" s="5">
        <v>650000</v>
      </c>
    </row>
    <row r="14" spans="2:8" ht="15.75" customHeight="1">
      <c r="B14" s="3" t="s">
        <v>85</v>
      </c>
      <c r="C14" s="2" t="s">
        <v>86</v>
      </c>
      <c r="D14" s="2" t="s">
        <v>104</v>
      </c>
      <c r="E14" s="6">
        <v>400000</v>
      </c>
    </row>
    <row r="36" spans="3:3" ht="15.75" customHeight="1">
      <c r="C36" t="e">
        <f>#REF! &amp; " " &amp;#REF!&amp;" " &amp;#REF!</f>
        <v>#REF!</v>
      </c>
    </row>
    <row r="37" spans="3:3" ht="15.75" customHeight="1">
      <c r="C37" t="e">
        <f>#REF! &amp; " " &amp;#REF!&amp;" " &amp;#REF!</f>
        <v>#REF!</v>
      </c>
    </row>
    <row r="38" spans="3:3" ht="15.75" customHeight="1">
      <c r="C38" t="e">
        <f>#REF! &amp; " " &amp;#REF!&amp;" " &amp;#REF!</f>
        <v>#REF!</v>
      </c>
    </row>
    <row r="39" spans="3:3" ht="15.75" customHeight="1">
      <c r="C39" t="e">
        <f>#REF! &amp; " " &amp;#REF!&amp;" " &amp;#REF!</f>
        <v>#REF!</v>
      </c>
    </row>
    <row r="40" spans="3:3" ht="15.75" customHeight="1">
      <c r="C40" t="e">
        <f>#REF! &amp; " " &amp;#REF!&amp;" " &amp;#REF!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8196-A6E0-44BC-93CA-59E7EAD3B689}">
  <dimension ref="B2:H5"/>
  <sheetViews>
    <sheetView workbookViewId="0">
      <selection activeCell="D9" sqref="D9"/>
    </sheetView>
  </sheetViews>
  <sheetFormatPr baseColWidth="10" defaultRowHeight="14.5"/>
  <cols>
    <col min="1" max="1" width="3.6328125" customWidth="1"/>
    <col min="3" max="3" width="21.36328125" bestFit="1" customWidth="1"/>
    <col min="4" max="4" width="23.81640625" customWidth="1"/>
    <col min="5" max="5" width="22.90625" bestFit="1" customWidth="1"/>
    <col min="6" max="6" width="20.36328125" customWidth="1"/>
    <col min="7" max="7" width="23.08984375" bestFit="1" customWidth="1"/>
    <col min="8" max="8" width="26.7265625" customWidth="1"/>
  </cols>
  <sheetData>
    <row r="2" spans="2:8">
      <c r="B2" s="23" t="s">
        <v>53</v>
      </c>
      <c r="C2" s="18" t="s">
        <v>56</v>
      </c>
      <c r="D2" s="18" t="s">
        <v>59</v>
      </c>
      <c r="E2" s="18" t="s">
        <v>61</v>
      </c>
      <c r="F2" s="18" t="s">
        <v>64</v>
      </c>
      <c r="G2" s="18" t="s">
        <v>66</v>
      </c>
      <c r="H2" s="18" t="s">
        <v>69</v>
      </c>
    </row>
    <row r="3" spans="2:8">
      <c r="B3" s="24" t="s">
        <v>3</v>
      </c>
      <c r="C3" s="16" t="s">
        <v>57</v>
      </c>
      <c r="D3" s="16" t="s">
        <v>60</v>
      </c>
      <c r="E3" s="16" t="s">
        <v>62</v>
      </c>
      <c r="F3" s="16" t="s">
        <v>65</v>
      </c>
      <c r="G3" s="16" t="s">
        <v>67</v>
      </c>
      <c r="H3" s="16" t="s">
        <v>70</v>
      </c>
    </row>
    <row r="4" spans="2:8">
      <c r="B4" s="24" t="s">
        <v>54</v>
      </c>
      <c r="C4" s="16" t="s">
        <v>58</v>
      </c>
      <c r="D4" s="16" t="s">
        <v>90</v>
      </c>
      <c r="E4" s="16" t="s">
        <v>63</v>
      </c>
      <c r="F4" s="16" t="s">
        <v>91</v>
      </c>
      <c r="G4" s="16" t="s">
        <v>68</v>
      </c>
      <c r="H4" s="16" t="s">
        <v>92</v>
      </c>
    </row>
    <row r="5" spans="2:8">
      <c r="B5" s="25" t="s">
        <v>55</v>
      </c>
      <c r="C5" s="7">
        <v>750000</v>
      </c>
      <c r="D5" s="7">
        <v>850000</v>
      </c>
      <c r="E5" s="7">
        <v>650000</v>
      </c>
      <c r="F5" s="7">
        <v>500000</v>
      </c>
      <c r="G5" s="7">
        <v>680000</v>
      </c>
      <c r="H5" s="7">
        <v>760000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5DECB-B8BD-4F83-B745-B306ADB2DE00}">
  <dimension ref="B2:F35"/>
  <sheetViews>
    <sheetView workbookViewId="0">
      <selection activeCell="B13" sqref="B13"/>
    </sheetView>
  </sheetViews>
  <sheetFormatPr baseColWidth="10" defaultRowHeight="14.5"/>
  <cols>
    <col min="1" max="1" width="6.26953125" customWidth="1"/>
    <col min="2" max="2" width="13.26953125" customWidth="1"/>
    <col min="3" max="3" width="23.54296875" customWidth="1"/>
    <col min="4" max="4" width="27.54296875" customWidth="1"/>
    <col min="5" max="5" width="14.54296875" customWidth="1"/>
    <col min="8" max="8" width="16.1796875" customWidth="1"/>
  </cols>
  <sheetData>
    <row r="2" spans="2:6" ht="15.75" customHeight="1">
      <c r="B2" s="19" t="s">
        <v>53</v>
      </c>
      <c r="C2" s="20" t="s">
        <v>3</v>
      </c>
      <c r="D2" s="20" t="s">
        <v>54</v>
      </c>
      <c r="E2" s="22" t="s">
        <v>87</v>
      </c>
      <c r="F2" s="21" t="s">
        <v>55</v>
      </c>
    </row>
    <row r="3" spans="2:6" ht="15.75" customHeight="1">
      <c r="B3" s="4" t="s">
        <v>56</v>
      </c>
      <c r="C3" t="s">
        <v>57</v>
      </c>
      <c r="D3" t="s">
        <v>58</v>
      </c>
      <c r="E3" s="4" t="s">
        <v>88</v>
      </c>
      <c r="F3" s="5">
        <v>750000</v>
      </c>
    </row>
    <row r="4" spans="2:6" ht="15.75" customHeight="1">
      <c r="B4" s="4" t="s">
        <v>59</v>
      </c>
      <c r="C4" t="s">
        <v>60</v>
      </c>
      <c r="D4" t="s">
        <v>90</v>
      </c>
      <c r="E4" s="4" t="s">
        <v>88</v>
      </c>
      <c r="F4" s="5">
        <v>850000</v>
      </c>
    </row>
    <row r="5" spans="2:6" ht="15.75" customHeight="1">
      <c r="B5" s="4" t="s">
        <v>71</v>
      </c>
      <c r="C5" t="s">
        <v>72</v>
      </c>
      <c r="D5" t="s">
        <v>105</v>
      </c>
      <c r="E5" s="4" t="s">
        <v>88</v>
      </c>
      <c r="F5" s="5">
        <v>550000</v>
      </c>
    </row>
    <row r="6" spans="2:6" ht="15.75" customHeight="1">
      <c r="B6" s="4" t="s">
        <v>74</v>
      </c>
      <c r="C6" t="s">
        <v>75</v>
      </c>
      <c r="D6" t="s">
        <v>92</v>
      </c>
      <c r="E6" s="4" t="s">
        <v>88</v>
      </c>
      <c r="F6" s="5">
        <v>450000</v>
      </c>
    </row>
    <row r="7" spans="2:6" ht="15.75" customHeight="1">
      <c r="B7" s="4" t="s">
        <v>77</v>
      </c>
      <c r="C7" t="s">
        <v>78</v>
      </c>
      <c r="D7" t="s">
        <v>73</v>
      </c>
      <c r="E7" s="4" t="s">
        <v>88</v>
      </c>
      <c r="F7" s="5">
        <v>880000</v>
      </c>
    </row>
    <row r="8" spans="2:6" ht="15.75" customHeight="1">
      <c r="B8" s="4" t="s">
        <v>80</v>
      </c>
      <c r="C8" t="s">
        <v>81</v>
      </c>
      <c r="D8" t="s">
        <v>76</v>
      </c>
      <c r="E8" s="4" t="s">
        <v>88</v>
      </c>
      <c r="F8" s="5">
        <v>770000</v>
      </c>
    </row>
    <row r="9" spans="2:6" ht="15.75" customHeight="1">
      <c r="B9" s="4" t="s">
        <v>82</v>
      </c>
      <c r="C9" t="s">
        <v>83</v>
      </c>
      <c r="D9" t="s">
        <v>79</v>
      </c>
      <c r="E9" s="4" t="s">
        <v>88</v>
      </c>
      <c r="F9" s="5">
        <v>650000</v>
      </c>
    </row>
    <row r="10" spans="2:6" ht="15.75" customHeight="1">
      <c r="B10" s="3" t="s">
        <v>85</v>
      </c>
      <c r="C10" s="2" t="s">
        <v>86</v>
      </c>
      <c r="D10" s="2" t="s">
        <v>103</v>
      </c>
      <c r="E10" s="3" t="s">
        <v>88</v>
      </c>
      <c r="F10" s="6">
        <v>400000</v>
      </c>
    </row>
    <row r="31" spans="3:3" ht="15.75" customHeight="1">
      <c r="C31" t="e">
        <f>#REF! &amp; " " &amp;#REF!&amp;" " &amp;#REF!</f>
        <v>#REF!</v>
      </c>
    </row>
    <row r="32" spans="3:3" ht="15.75" customHeight="1">
      <c r="C32" t="e">
        <f>#REF! &amp; " " &amp;#REF!&amp;" " &amp;#REF!</f>
        <v>#REF!</v>
      </c>
    </row>
    <row r="33" spans="3:3" ht="15.75" customHeight="1">
      <c r="C33" t="e">
        <f>#REF! &amp; " " &amp;#REF!&amp;" " &amp;#REF!</f>
        <v>#REF!</v>
      </c>
    </row>
    <row r="34" spans="3:3" ht="15.75" customHeight="1">
      <c r="C34" t="e">
        <f>#REF! &amp; " " &amp;#REF!&amp;" " &amp;#REF!</f>
        <v>#REF!</v>
      </c>
    </row>
    <row r="35" spans="3:3" ht="15.75" customHeight="1">
      <c r="C35" t="e">
        <f>#REF! &amp; " " &amp;#REF!&amp;" " &amp;#REF!</f>
        <v>#REF!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CF63D-F5B1-4268-B08D-85F8B78E2860}">
  <dimension ref="B2:I13"/>
  <sheetViews>
    <sheetView workbookViewId="0">
      <selection activeCell="H7" sqref="H7"/>
    </sheetView>
  </sheetViews>
  <sheetFormatPr baseColWidth="10" defaultColWidth="11" defaultRowHeight="14.5"/>
  <cols>
    <col min="3" max="3" width="25.7265625" bestFit="1" customWidth="1"/>
    <col min="4" max="4" width="11.453125" customWidth="1"/>
  </cols>
  <sheetData>
    <row r="2" spans="2:9">
      <c r="B2" s="26" t="s">
        <v>93</v>
      </c>
      <c r="C2" s="27" t="s">
        <v>0</v>
      </c>
      <c r="D2" s="26" t="s">
        <v>94</v>
      </c>
      <c r="E2" s="26" t="s">
        <v>95</v>
      </c>
      <c r="G2" s="26" t="s">
        <v>93</v>
      </c>
    </row>
    <row r="3" spans="2:9">
      <c r="B3" s="18">
        <v>1</v>
      </c>
      <c r="C3" s="16" t="s">
        <v>13</v>
      </c>
      <c r="D3" s="16" t="s">
        <v>96</v>
      </c>
      <c r="E3" s="7">
        <v>24519347</v>
      </c>
    </row>
    <row r="4" spans="2:9">
      <c r="B4" s="18">
        <v>2</v>
      </c>
      <c r="C4" s="16" t="s">
        <v>43</v>
      </c>
      <c r="D4" s="16" t="s">
        <v>97</v>
      </c>
      <c r="E4" s="7">
        <v>12975234</v>
      </c>
    </row>
    <row r="5" spans="2:9">
      <c r="B5" s="18">
        <v>3</v>
      </c>
      <c r="C5" s="16" t="s">
        <v>25</v>
      </c>
      <c r="D5" s="16" t="s">
        <v>96</v>
      </c>
      <c r="E5" s="7">
        <v>15078994</v>
      </c>
      <c r="G5" s="28" t="s">
        <v>0</v>
      </c>
      <c r="H5" s="64"/>
      <c r="I5" s="64"/>
    </row>
    <row r="6" spans="2:9">
      <c r="B6" s="18">
        <v>4</v>
      </c>
      <c r="C6" s="16" t="s">
        <v>46</v>
      </c>
      <c r="D6" s="16" t="s">
        <v>97</v>
      </c>
      <c r="E6" s="7">
        <v>20962232</v>
      </c>
      <c r="G6" s="28" t="s">
        <v>94</v>
      </c>
    </row>
    <row r="7" spans="2:9">
      <c r="B7" s="18">
        <v>5</v>
      </c>
      <c r="C7" s="16" t="s">
        <v>10</v>
      </c>
      <c r="D7" s="16" t="s">
        <v>97</v>
      </c>
      <c r="E7" s="7">
        <v>32163792</v>
      </c>
      <c r="G7" s="28" t="s">
        <v>95</v>
      </c>
    </row>
    <row r="8" spans="2:9">
      <c r="B8" s="18">
        <v>6</v>
      </c>
      <c r="C8" s="16" t="s">
        <v>27</v>
      </c>
      <c r="D8" s="16" t="s">
        <v>96</v>
      </c>
      <c r="E8" s="7">
        <v>13147318</v>
      </c>
    </row>
    <row r="9" spans="2:9">
      <c r="B9" s="18">
        <v>7</v>
      </c>
      <c r="C9" s="16" t="s">
        <v>23</v>
      </c>
      <c r="D9" s="16" t="s">
        <v>98</v>
      </c>
      <c r="E9" s="7">
        <v>5657484</v>
      </c>
    </row>
    <row r="10" spans="2:9">
      <c r="B10" s="18">
        <v>8</v>
      </c>
      <c r="C10" s="16" t="s">
        <v>7</v>
      </c>
      <c r="D10" s="16" t="s">
        <v>96</v>
      </c>
      <c r="E10" s="7">
        <v>20307860</v>
      </c>
    </row>
    <row r="11" spans="2:9">
      <c r="B11" s="18">
        <v>9</v>
      </c>
      <c r="C11" s="16" t="s">
        <v>49</v>
      </c>
      <c r="D11" s="16" t="s">
        <v>97</v>
      </c>
      <c r="E11" s="7">
        <v>23355833</v>
      </c>
    </row>
    <row r="12" spans="2:9">
      <c r="B12" s="18">
        <v>10</v>
      </c>
      <c r="C12" s="16" t="s">
        <v>99</v>
      </c>
      <c r="D12" s="16" t="s">
        <v>98</v>
      </c>
      <c r="E12" s="7">
        <v>29299145</v>
      </c>
    </row>
    <row r="13" spans="2:9">
      <c r="B13" s="18">
        <v>11</v>
      </c>
      <c r="C13" s="16" t="s">
        <v>19</v>
      </c>
      <c r="D13" s="16" t="s">
        <v>96</v>
      </c>
      <c r="E13" s="7">
        <v>25732995</v>
      </c>
    </row>
  </sheetData>
  <mergeCells count="1">
    <mergeCell ref="H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62B49-2056-4798-8CA7-B2FE276B909D}">
  <dimension ref="B2:F11"/>
  <sheetViews>
    <sheetView workbookViewId="0">
      <selection activeCell="B2" sqref="B2:F11"/>
    </sheetView>
  </sheetViews>
  <sheetFormatPr baseColWidth="10" defaultRowHeight="14.5"/>
  <cols>
    <col min="1" max="1" width="4.26953125" customWidth="1"/>
    <col min="2" max="2" width="13.1796875" customWidth="1"/>
    <col min="3" max="3" width="23.81640625" customWidth="1"/>
    <col min="4" max="4" width="26.54296875" customWidth="1"/>
    <col min="5" max="5" width="11.1796875" bestFit="1" customWidth="1"/>
  </cols>
  <sheetData>
    <row r="2" spans="2:6">
      <c r="B2" s="19" t="s">
        <v>53</v>
      </c>
      <c r="C2" s="20" t="s">
        <v>3</v>
      </c>
      <c r="D2" s="20" t="s">
        <v>54</v>
      </c>
      <c r="E2" s="22" t="s">
        <v>87</v>
      </c>
      <c r="F2" s="21" t="s">
        <v>55</v>
      </c>
    </row>
    <row r="3" spans="2:6">
      <c r="B3" s="4" t="s">
        <v>56</v>
      </c>
      <c r="C3" t="s">
        <v>57</v>
      </c>
      <c r="D3" t="s">
        <v>58</v>
      </c>
      <c r="E3" t="s">
        <v>88</v>
      </c>
      <c r="F3" s="5">
        <v>750000</v>
      </c>
    </row>
    <row r="4" spans="2:6">
      <c r="B4" s="4" t="s">
        <v>59</v>
      </c>
      <c r="C4" t="s">
        <v>60</v>
      </c>
      <c r="D4" t="s">
        <v>90</v>
      </c>
      <c r="E4" t="s">
        <v>88</v>
      </c>
      <c r="F4" s="5">
        <v>850000</v>
      </c>
    </row>
    <row r="5" spans="2:6">
      <c r="B5" s="4" t="s">
        <v>61</v>
      </c>
      <c r="C5" t="s">
        <v>62</v>
      </c>
      <c r="D5" t="s">
        <v>63</v>
      </c>
      <c r="E5" t="s">
        <v>88</v>
      </c>
      <c r="F5" s="5">
        <v>650000</v>
      </c>
    </row>
    <row r="6" spans="2:6">
      <c r="B6" s="4" t="s">
        <v>64</v>
      </c>
      <c r="C6" t="s">
        <v>65</v>
      </c>
      <c r="D6" t="s">
        <v>91</v>
      </c>
      <c r="E6" t="s">
        <v>89</v>
      </c>
      <c r="F6" s="5">
        <v>500000</v>
      </c>
    </row>
    <row r="7" spans="2:6">
      <c r="B7" s="4" t="s">
        <v>71</v>
      </c>
      <c r="C7" t="s">
        <v>72</v>
      </c>
      <c r="D7" t="s">
        <v>68</v>
      </c>
      <c r="E7" t="s">
        <v>88</v>
      </c>
      <c r="F7" s="5">
        <v>550000</v>
      </c>
    </row>
    <row r="8" spans="2:6">
      <c r="B8" s="4" t="s">
        <v>74</v>
      </c>
      <c r="C8" t="s">
        <v>75</v>
      </c>
      <c r="D8" t="s">
        <v>92</v>
      </c>
      <c r="E8" t="s">
        <v>88</v>
      </c>
      <c r="F8" s="5">
        <v>450000</v>
      </c>
    </row>
    <row r="9" spans="2:6">
      <c r="B9" s="4" t="s">
        <v>77</v>
      </c>
      <c r="C9" t="s">
        <v>78</v>
      </c>
      <c r="D9" t="s">
        <v>73</v>
      </c>
      <c r="E9" t="s">
        <v>88</v>
      </c>
      <c r="F9" s="5">
        <v>880000</v>
      </c>
    </row>
    <row r="10" spans="2:6">
      <c r="B10" s="4" t="s">
        <v>80</v>
      </c>
      <c r="C10" t="s">
        <v>81</v>
      </c>
      <c r="D10" t="s">
        <v>76</v>
      </c>
      <c r="E10" t="s">
        <v>88</v>
      </c>
      <c r="F10" s="5">
        <v>770000</v>
      </c>
    </row>
    <row r="11" spans="2:6">
      <c r="B11" s="3" t="s">
        <v>82</v>
      </c>
      <c r="C11" s="2" t="s">
        <v>83</v>
      </c>
      <c r="D11" s="2" t="s">
        <v>79</v>
      </c>
      <c r="E11" s="2" t="s">
        <v>88</v>
      </c>
      <c r="F11" s="6">
        <v>650000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EE91B-D137-4C29-8752-86CDCAE78325}">
  <dimension ref="A1:H11"/>
  <sheetViews>
    <sheetView workbookViewId="0">
      <selection activeCell="I4" sqref="I4"/>
    </sheetView>
  </sheetViews>
  <sheetFormatPr baseColWidth="10" defaultRowHeight="14.5"/>
  <cols>
    <col min="2" max="2" width="11.54296875" bestFit="1" customWidth="1"/>
    <col min="3" max="3" width="22.81640625" bestFit="1" customWidth="1"/>
    <col min="4" max="4" width="25" bestFit="1" customWidth="1"/>
    <col min="5" max="5" width="10.36328125" bestFit="1" customWidth="1"/>
    <col min="6" max="6" width="8.1796875" customWidth="1"/>
    <col min="7" max="7" width="6.90625" customWidth="1"/>
    <col min="8" max="8" width="12.08984375" customWidth="1"/>
    <col min="9" max="9" width="22.08984375" customWidth="1"/>
  </cols>
  <sheetData>
    <row r="1" spans="1:8">
      <c r="A1">
        <v>3</v>
      </c>
    </row>
    <row r="2" spans="1:8">
      <c r="B2" s="19" t="s">
        <v>53</v>
      </c>
      <c r="C2" s="20" t="s">
        <v>3</v>
      </c>
      <c r="D2" s="20" t="s">
        <v>54</v>
      </c>
      <c r="E2" s="22" t="s">
        <v>87</v>
      </c>
      <c r="F2" s="21" t="s">
        <v>55</v>
      </c>
      <c r="H2" s="23" t="s">
        <v>53</v>
      </c>
    </row>
    <row r="3" spans="1:8">
      <c r="B3" s="4" t="s">
        <v>56</v>
      </c>
      <c r="C3" t="s">
        <v>57</v>
      </c>
      <c r="D3" t="s">
        <v>58</v>
      </c>
      <c r="E3" t="s">
        <v>88</v>
      </c>
      <c r="F3" s="5">
        <v>750000</v>
      </c>
      <c r="H3" s="32"/>
    </row>
    <row r="4" spans="1:8">
      <c r="B4" s="4" t="s">
        <v>59</v>
      </c>
      <c r="C4" t="s">
        <v>60</v>
      </c>
      <c r="D4" t="s">
        <v>90</v>
      </c>
      <c r="E4" t="s">
        <v>88</v>
      </c>
      <c r="F4" s="5">
        <v>850000</v>
      </c>
      <c r="H4" s="24" t="s">
        <v>3</v>
      </c>
    </row>
    <row r="5" spans="1:8">
      <c r="B5" s="4" t="s">
        <v>61</v>
      </c>
      <c r="C5" t="s">
        <v>62</v>
      </c>
      <c r="D5" t="s">
        <v>63</v>
      </c>
      <c r="E5" t="s">
        <v>88</v>
      </c>
      <c r="F5" s="5">
        <v>650000</v>
      </c>
      <c r="H5" s="24" t="s">
        <v>54</v>
      </c>
    </row>
    <row r="6" spans="1:8">
      <c r="B6" s="4" t="s">
        <v>64</v>
      </c>
      <c r="C6" t="s">
        <v>65</v>
      </c>
      <c r="D6" t="s">
        <v>91</v>
      </c>
      <c r="E6" t="s">
        <v>89</v>
      </c>
      <c r="F6" s="5">
        <v>500000</v>
      </c>
      <c r="H6" s="24" t="s">
        <v>87</v>
      </c>
    </row>
    <row r="7" spans="1:8">
      <c r="B7" s="4" t="s">
        <v>71</v>
      </c>
      <c r="C7" t="s">
        <v>72</v>
      </c>
      <c r="D7" t="s">
        <v>68</v>
      </c>
      <c r="E7" t="s">
        <v>88</v>
      </c>
      <c r="F7" s="5">
        <v>550000</v>
      </c>
      <c r="H7" s="25" t="s">
        <v>55</v>
      </c>
    </row>
    <row r="8" spans="1:8">
      <c r="B8" s="4" t="s">
        <v>74</v>
      </c>
      <c r="C8" t="s">
        <v>75</v>
      </c>
      <c r="D8" t="s">
        <v>92</v>
      </c>
      <c r="E8" t="s">
        <v>88</v>
      </c>
      <c r="F8" s="5">
        <v>450000</v>
      </c>
    </row>
    <row r="9" spans="1:8">
      <c r="B9" s="4" t="s">
        <v>77</v>
      </c>
      <c r="C9" t="s">
        <v>78</v>
      </c>
      <c r="D9" t="s">
        <v>73</v>
      </c>
      <c r="E9" t="s">
        <v>88</v>
      </c>
      <c r="F9" s="5">
        <v>880000</v>
      </c>
    </row>
    <row r="10" spans="1:8">
      <c r="B10" s="4" t="s">
        <v>80</v>
      </c>
      <c r="C10" t="s">
        <v>81</v>
      </c>
      <c r="D10" t="s">
        <v>76</v>
      </c>
      <c r="E10" t="s">
        <v>88</v>
      </c>
      <c r="F10" s="5">
        <v>770000</v>
      </c>
    </row>
    <row r="11" spans="1:8">
      <c r="B11" s="3" t="s">
        <v>82</v>
      </c>
      <c r="C11" s="2" t="s">
        <v>83</v>
      </c>
      <c r="D11" s="2" t="s">
        <v>79</v>
      </c>
      <c r="E11" s="2" t="s">
        <v>88</v>
      </c>
      <c r="F11" s="6">
        <v>650000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51793-8C2E-43EA-8469-8EB34CECCC54}">
  <dimension ref="B2:H11"/>
  <sheetViews>
    <sheetView workbookViewId="0">
      <selection activeCell="H2" sqref="H2:H7"/>
    </sheetView>
  </sheetViews>
  <sheetFormatPr baseColWidth="10" defaultRowHeight="14.5"/>
  <cols>
    <col min="2" max="2" width="12.54296875" customWidth="1"/>
    <col min="3" max="3" width="22.81640625" bestFit="1" customWidth="1"/>
    <col min="4" max="4" width="25" bestFit="1" customWidth="1"/>
    <col min="5" max="5" width="10.36328125" bestFit="1" customWidth="1"/>
    <col min="7" max="7" width="5.81640625" customWidth="1"/>
    <col min="8" max="8" width="12.1796875" customWidth="1"/>
    <col min="9" max="9" width="13.453125" customWidth="1"/>
  </cols>
  <sheetData>
    <row r="2" spans="2:8">
      <c r="B2" s="19" t="s">
        <v>53</v>
      </c>
      <c r="C2" s="20" t="s">
        <v>3</v>
      </c>
      <c r="D2" s="20" t="s">
        <v>54</v>
      </c>
      <c r="E2" s="22" t="s">
        <v>87</v>
      </c>
      <c r="F2" s="21" t="s">
        <v>55</v>
      </c>
      <c r="H2" s="23" t="s">
        <v>53</v>
      </c>
    </row>
    <row r="3" spans="2:8">
      <c r="B3" s="4" t="s">
        <v>56</v>
      </c>
      <c r="C3" t="s">
        <v>57</v>
      </c>
      <c r="D3" t="s">
        <v>58</v>
      </c>
      <c r="E3" t="s">
        <v>88</v>
      </c>
      <c r="F3" s="5">
        <v>750000</v>
      </c>
      <c r="H3" s="32"/>
    </row>
    <row r="4" spans="2:8">
      <c r="B4" s="4" t="s">
        <v>59</v>
      </c>
      <c r="C4" t="s">
        <v>60</v>
      </c>
      <c r="D4" t="s">
        <v>90</v>
      </c>
      <c r="E4" t="s">
        <v>88</v>
      </c>
      <c r="F4" s="5">
        <v>850000</v>
      </c>
      <c r="H4" s="24" t="s">
        <v>3</v>
      </c>
    </row>
    <row r="5" spans="2:8">
      <c r="B5" s="4" t="s">
        <v>61</v>
      </c>
      <c r="C5" t="s">
        <v>62</v>
      </c>
      <c r="D5" t="s">
        <v>63</v>
      </c>
      <c r="E5" t="s">
        <v>88</v>
      </c>
      <c r="F5" s="5">
        <v>650000</v>
      </c>
      <c r="H5" s="24" t="s">
        <v>54</v>
      </c>
    </row>
    <row r="6" spans="2:8">
      <c r="B6" s="4" t="s">
        <v>64</v>
      </c>
      <c r="C6" t="s">
        <v>65</v>
      </c>
      <c r="D6" t="s">
        <v>91</v>
      </c>
      <c r="E6" t="s">
        <v>89</v>
      </c>
      <c r="F6" s="5">
        <v>500000</v>
      </c>
      <c r="H6" s="24" t="s">
        <v>87</v>
      </c>
    </row>
    <row r="7" spans="2:8">
      <c r="B7" s="4" t="s">
        <v>71</v>
      </c>
      <c r="C7" t="s">
        <v>72</v>
      </c>
      <c r="D7" t="s">
        <v>68</v>
      </c>
      <c r="E7" t="s">
        <v>88</v>
      </c>
      <c r="F7" s="5">
        <v>550000</v>
      </c>
      <c r="H7" s="25" t="s">
        <v>55</v>
      </c>
    </row>
    <row r="8" spans="2:8">
      <c r="B8" s="4" t="s">
        <v>74</v>
      </c>
      <c r="C8" t="s">
        <v>75</v>
      </c>
      <c r="D8" t="s">
        <v>92</v>
      </c>
      <c r="E8" t="s">
        <v>88</v>
      </c>
      <c r="F8" s="5">
        <v>450000</v>
      </c>
      <c r="H8" s="32"/>
    </row>
    <row r="9" spans="2:8">
      <c r="B9" s="4" t="s">
        <v>77</v>
      </c>
      <c r="C9" t="s">
        <v>78</v>
      </c>
      <c r="D9" t="s">
        <v>73</v>
      </c>
      <c r="E9" t="s">
        <v>88</v>
      </c>
      <c r="F9" s="5">
        <v>880000</v>
      </c>
    </row>
    <row r="10" spans="2:8">
      <c r="B10" s="4" t="s">
        <v>80</v>
      </c>
      <c r="C10" t="s">
        <v>81</v>
      </c>
      <c r="D10" t="s">
        <v>76</v>
      </c>
      <c r="E10" t="s">
        <v>88</v>
      </c>
      <c r="F10" s="5">
        <v>770000</v>
      </c>
    </row>
    <row r="11" spans="2:8">
      <c r="B11" s="3" t="s">
        <v>82</v>
      </c>
      <c r="C11" s="2" t="s">
        <v>83</v>
      </c>
      <c r="D11" s="2" t="s">
        <v>79</v>
      </c>
      <c r="E11" s="2" t="s">
        <v>88</v>
      </c>
      <c r="F11" s="6">
        <v>650000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F6E5-2897-4042-98FC-6958C9732C6D}">
  <dimension ref="B2:I14"/>
  <sheetViews>
    <sheetView workbookViewId="0">
      <selection activeCell="B2" sqref="B2"/>
    </sheetView>
  </sheetViews>
  <sheetFormatPr baseColWidth="10" defaultRowHeight="14.5"/>
  <cols>
    <col min="1" max="1" width="9.6328125" customWidth="1"/>
    <col min="2" max="2" width="12.81640625" customWidth="1"/>
    <col min="3" max="3" width="22.1796875" bestFit="1" customWidth="1"/>
    <col min="4" max="4" width="9.81640625" customWidth="1"/>
    <col min="5" max="5" width="11.54296875" customWidth="1"/>
    <col min="6" max="6" width="11.81640625" customWidth="1"/>
    <col min="7" max="7" width="17.08984375" customWidth="1"/>
    <col min="8" max="8" width="15.90625" customWidth="1"/>
  </cols>
  <sheetData>
    <row r="2" spans="2:9">
      <c r="B2" s="8" t="s">
        <v>2</v>
      </c>
      <c r="C2" s="8" t="s">
        <v>3</v>
      </c>
      <c r="D2" s="8" t="s">
        <v>4</v>
      </c>
      <c r="E2" s="8" t="s">
        <v>106</v>
      </c>
      <c r="F2" s="8" t="s">
        <v>107</v>
      </c>
      <c r="G2" s="8" t="s">
        <v>35</v>
      </c>
      <c r="H2" s="8" t="s">
        <v>36</v>
      </c>
      <c r="I2" s="8" t="s">
        <v>108</v>
      </c>
    </row>
    <row r="3" spans="2:9">
      <c r="B3" s="4" t="s">
        <v>20</v>
      </c>
      <c r="C3" t="s">
        <v>21</v>
      </c>
      <c r="D3" s="4" t="s">
        <v>8</v>
      </c>
      <c r="E3" t="s">
        <v>109</v>
      </c>
      <c r="F3" t="s">
        <v>110</v>
      </c>
      <c r="G3" t="s">
        <v>44</v>
      </c>
      <c r="H3" s="32" t="s">
        <v>39</v>
      </c>
      <c r="I3" s="5">
        <v>440000</v>
      </c>
    </row>
    <row r="4" spans="2:9">
      <c r="B4" s="4" t="s">
        <v>16</v>
      </c>
      <c r="C4" t="s">
        <v>17</v>
      </c>
      <c r="D4" s="4" t="s">
        <v>8</v>
      </c>
      <c r="E4" t="s">
        <v>109</v>
      </c>
      <c r="F4" t="s">
        <v>111</v>
      </c>
      <c r="G4" t="s">
        <v>44</v>
      </c>
      <c r="H4" s="32" t="s">
        <v>39</v>
      </c>
      <c r="I4" s="5">
        <v>650000</v>
      </c>
    </row>
    <row r="5" spans="2:9">
      <c r="B5" s="4" t="s">
        <v>42</v>
      </c>
      <c r="C5" t="s">
        <v>43</v>
      </c>
      <c r="D5" s="4" t="s">
        <v>8</v>
      </c>
      <c r="E5" t="s">
        <v>112</v>
      </c>
      <c r="F5" t="s">
        <v>113</v>
      </c>
      <c r="G5" t="s">
        <v>44</v>
      </c>
      <c r="H5" s="32" t="s">
        <v>45</v>
      </c>
      <c r="I5" s="5">
        <v>557000</v>
      </c>
    </row>
    <row r="6" spans="2:9">
      <c r="B6" s="4" t="s">
        <v>24</v>
      </c>
      <c r="C6" t="s">
        <v>25</v>
      </c>
      <c r="D6" s="4" t="s">
        <v>8</v>
      </c>
      <c r="E6" t="s">
        <v>112</v>
      </c>
      <c r="F6" t="s">
        <v>113</v>
      </c>
      <c r="G6" t="s">
        <v>44</v>
      </c>
      <c r="H6" s="32" t="s">
        <v>45</v>
      </c>
      <c r="I6" s="5">
        <v>657000</v>
      </c>
    </row>
    <row r="7" spans="2:9">
      <c r="B7" s="4" t="s">
        <v>12</v>
      </c>
      <c r="C7" t="s">
        <v>13</v>
      </c>
      <c r="D7" s="4" t="s">
        <v>8</v>
      </c>
      <c r="E7" t="s">
        <v>112</v>
      </c>
      <c r="F7" t="s">
        <v>114</v>
      </c>
      <c r="G7" t="s">
        <v>40</v>
      </c>
      <c r="H7" s="32" t="s">
        <v>39</v>
      </c>
      <c r="I7" s="5">
        <v>466000</v>
      </c>
    </row>
    <row r="8" spans="2:9">
      <c r="B8" s="4" t="s">
        <v>22</v>
      </c>
      <c r="C8" t="s">
        <v>23</v>
      </c>
      <c r="D8" s="4" t="s">
        <v>11</v>
      </c>
      <c r="E8" t="s">
        <v>112</v>
      </c>
      <c r="F8" t="s">
        <v>115</v>
      </c>
      <c r="G8" t="s">
        <v>44</v>
      </c>
      <c r="H8" s="32" t="s">
        <v>39</v>
      </c>
      <c r="I8" s="5">
        <v>528000</v>
      </c>
    </row>
    <row r="9" spans="2:9">
      <c r="B9" s="4" t="s">
        <v>116</v>
      </c>
      <c r="C9" t="s">
        <v>117</v>
      </c>
      <c r="D9" s="4" t="s">
        <v>11</v>
      </c>
      <c r="E9" t="s">
        <v>112</v>
      </c>
      <c r="F9" t="s">
        <v>118</v>
      </c>
      <c r="G9" t="s">
        <v>47</v>
      </c>
      <c r="H9" s="32" t="s">
        <v>39</v>
      </c>
      <c r="I9" s="5">
        <v>800000</v>
      </c>
    </row>
    <row r="10" spans="2:9">
      <c r="B10" s="4" t="s">
        <v>119</v>
      </c>
      <c r="C10" t="s">
        <v>46</v>
      </c>
      <c r="D10" s="4" t="s">
        <v>11</v>
      </c>
      <c r="E10" t="s">
        <v>120</v>
      </c>
      <c r="F10" t="s">
        <v>113</v>
      </c>
      <c r="G10" t="s">
        <v>40</v>
      </c>
      <c r="H10" s="32" t="s">
        <v>45</v>
      </c>
      <c r="I10" s="5">
        <v>408000</v>
      </c>
    </row>
    <row r="11" spans="2:9">
      <c r="B11" s="4" t="s">
        <v>121</v>
      </c>
      <c r="C11" t="s">
        <v>99</v>
      </c>
      <c r="D11" s="4" t="s">
        <v>11</v>
      </c>
      <c r="E11" t="s">
        <v>122</v>
      </c>
      <c r="F11" t="s">
        <v>123</v>
      </c>
      <c r="G11" s="34" t="s">
        <v>40</v>
      </c>
      <c r="H11" s="32" t="s">
        <v>41</v>
      </c>
      <c r="I11" s="5">
        <v>470000</v>
      </c>
    </row>
    <row r="12" spans="2:9">
      <c r="B12" s="4" t="s">
        <v>9</v>
      </c>
      <c r="C12" t="s">
        <v>10</v>
      </c>
      <c r="D12" s="4" t="s">
        <v>11</v>
      </c>
      <c r="E12" t="s">
        <v>109</v>
      </c>
      <c r="F12" t="s">
        <v>115</v>
      </c>
      <c r="G12" t="s">
        <v>40</v>
      </c>
      <c r="H12" s="32" t="s">
        <v>41</v>
      </c>
      <c r="I12" s="5">
        <v>582400</v>
      </c>
    </row>
    <row r="13" spans="2:9">
      <c r="B13" s="4" t="s">
        <v>18</v>
      </c>
      <c r="C13" t="s">
        <v>19</v>
      </c>
      <c r="D13" s="4" t="s">
        <v>11</v>
      </c>
      <c r="E13" t="s">
        <v>112</v>
      </c>
      <c r="F13" t="s">
        <v>123</v>
      </c>
      <c r="G13" t="s">
        <v>40</v>
      </c>
      <c r="H13" s="32" t="s">
        <v>45</v>
      </c>
      <c r="I13" s="5">
        <v>600000</v>
      </c>
    </row>
    <row r="14" spans="2:9">
      <c r="B14" s="4" t="s">
        <v>14</v>
      </c>
      <c r="C14" t="s">
        <v>15</v>
      </c>
      <c r="D14" s="4" t="s">
        <v>11</v>
      </c>
      <c r="E14" t="s">
        <v>112</v>
      </c>
      <c r="F14" t="s">
        <v>124</v>
      </c>
      <c r="G14" t="s">
        <v>38</v>
      </c>
      <c r="H14" s="32" t="s">
        <v>39</v>
      </c>
      <c r="I14" s="5">
        <v>464000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Tabla</vt:lpstr>
      <vt:lpstr>BuscarV</vt:lpstr>
      <vt:lpstr>BuscarH</vt:lpstr>
      <vt:lpstr>BuscarX</vt:lpstr>
      <vt:lpstr>Indice</vt:lpstr>
      <vt:lpstr>Indice Coincidir</vt:lpstr>
      <vt:lpstr>Cuadro Combinado</vt:lpstr>
      <vt:lpstr>Cuadro Lista</vt:lpstr>
      <vt:lpstr>Tablas Dinamicas</vt:lpstr>
      <vt:lpstr>Formato de Tabla</vt:lpstr>
      <vt:lpstr>Tablas Relacionadas</vt:lpstr>
      <vt:lpstr>Contar Sumar SI</vt:lpstr>
      <vt:lpstr>Ejercicio Contar Sumar SI</vt:lpstr>
      <vt:lpstr>Sumar SI Grafico</vt:lpstr>
      <vt:lpstr>Contar-Sumar Si Conjunto</vt:lpstr>
      <vt:lpstr>Funcion Logica SI</vt:lpstr>
      <vt:lpstr>SI Anidado</vt:lpstr>
      <vt:lpstr>Si Anidaddo Ad. Nombre</vt:lpstr>
      <vt:lpstr>Parametros</vt:lpstr>
      <vt:lpstr>NOM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Beltrand</dc:creator>
  <cp:lastModifiedBy>Juan Carlos Beltrand</cp:lastModifiedBy>
  <dcterms:created xsi:type="dcterms:W3CDTF">2023-11-15T14:03:17Z</dcterms:created>
  <dcterms:modified xsi:type="dcterms:W3CDTF">2024-02-06T15:47:31Z</dcterms:modified>
</cp:coreProperties>
</file>