
<file path=[Content_Types].xml><?xml version="1.0" encoding="utf-8"?>
<Types xmlns="http://schemas.openxmlformats.org/package/2006/content-types">
  <Default Extension="data" ContentType="application/vnd.openxmlformats-officedocument.model+data"/>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jbelt\OneDrive\Escritorio\Ore_Excel_Avanzado\"/>
    </mc:Choice>
  </mc:AlternateContent>
  <xr:revisionPtr revIDLastSave="0" documentId="13_ncr:1_{D8712DE2-4CBC-4FBE-A25A-3C9DCCB5CC72}" xr6:coauthVersionLast="47" xr6:coauthVersionMax="47" xr10:uidLastSave="{00000000-0000-0000-0000-000000000000}"/>
  <bookViews>
    <workbookView xWindow="-110" yWindow="-110" windowWidth="19420" windowHeight="10300" tabRatio="875" xr2:uid="{FD07371F-E6A5-4167-B4E9-B58D1456D009}"/>
  </bookViews>
  <sheets>
    <sheet name="Tabla Filtro Macro I" sheetId="13" r:id="rId1"/>
    <sheet name="S - Total Macro II" sheetId="39" r:id="rId2"/>
    <sheet name="Texto Columna" sheetId="40" r:id="rId3"/>
    <sheet name="Contar Sumar SI" sheetId="25" r:id="rId4"/>
    <sheet name="Sumar SI Grafico" sheetId="28" r:id="rId5"/>
    <sheet name="Contar-Sumar Si Conjunto" sheetId="26" r:id="rId6"/>
    <sheet name="Funcion Logica SI" sheetId="29" r:id="rId7"/>
    <sheet name="SI Anidado" sheetId="30" r:id="rId8"/>
    <sheet name="Si Anidaddo Ad. Nombre" sheetId="31" r:id="rId9"/>
    <sheet name="Parametros" sheetId="32" r:id="rId10"/>
    <sheet name="Logica Option" sheetId="45" r:id="rId11"/>
    <sheet name="Check" sheetId="46" r:id="rId12"/>
    <sheet name="Check 2" sheetId="47" r:id="rId13"/>
    <sheet name="Funcion Logica Y" sheetId="42" r:id="rId14"/>
    <sheet name="Ejercicio Y Check" sheetId="48" r:id="rId15"/>
    <sheet name="Funcion Logica O" sheetId="43" r:id="rId16"/>
    <sheet name="Funcion Logica Y O" sheetId="44" r:id="rId17"/>
  </sheets>
  <definedNames>
    <definedName name="_xlcn.WorksheetConnection_Clase_0602_Avanz_2.xlsxTDetalle1" hidden="1">TDetalle</definedName>
    <definedName name="_xlcn.WorksheetConnection_Clase_0602_Avanz_2.xlsxTMaestra1" hidden="1">TMaestra</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Maestra" name="TMaestra" connection="WorksheetConnection_Clase_0602_Avanz_2.xlsx!TMaestra"/>
          <x15:modelTable id="TDetalle" name="TDetalle" connection="WorksheetConnection_Clase_0602_Avanz_2.xlsx!TDetalle"/>
        </x15:modelTables>
        <x15:modelRelationships>
          <x15:modelRelationship fromTable="TDetalle" fromColumn="ID" toTable="TMaestra" toColumn="ID"/>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48" l="1"/>
  <c r="F15" i="48"/>
  <c r="F14" i="48"/>
  <c r="F13" i="48"/>
  <c r="F12" i="48"/>
  <c r="F11" i="48"/>
  <c r="F10" i="48"/>
  <c r="F9" i="48"/>
  <c r="F8" i="48"/>
  <c r="F7" i="48"/>
  <c r="F6" i="48"/>
  <c r="F5" i="48"/>
  <c r="F4" i="48"/>
  <c r="F3" i="48"/>
  <c r="H8" i="47"/>
  <c r="H9" i="47"/>
  <c r="H11" i="47"/>
  <c r="H12" i="47"/>
  <c r="H14" i="47"/>
  <c r="H13" i="47"/>
  <c r="H10" i="47"/>
  <c r="H7" i="47"/>
  <c r="H6" i="47"/>
  <c r="H5" i="47"/>
  <c r="H8" i="46"/>
  <c r="H7" i="46"/>
  <c r="H6" i="46"/>
  <c r="H5" i="46"/>
  <c r="H4" i="46"/>
  <c r="E16" i="45"/>
  <c r="E15" i="45"/>
  <c r="E14" i="45"/>
  <c r="E13" i="45"/>
  <c r="E12" i="45"/>
  <c r="E11" i="45"/>
  <c r="E10" i="45"/>
  <c r="E9" i="45"/>
  <c r="E8" i="45"/>
  <c r="E7" i="45"/>
  <c r="E6" i="45"/>
  <c r="E5" i="45"/>
  <c r="E4" i="45"/>
  <c r="E3" i="45"/>
  <c r="G16" i="44" l="1"/>
  <c r="G15" i="44"/>
  <c r="G14" i="44"/>
  <c r="G13" i="44"/>
  <c r="G12" i="44"/>
  <c r="G11" i="44"/>
  <c r="G10" i="44"/>
  <c r="G9" i="44"/>
  <c r="G8" i="44"/>
  <c r="G7" i="44"/>
  <c r="G6" i="44"/>
  <c r="G5" i="44"/>
  <c r="G4" i="44"/>
  <c r="G3" i="44"/>
  <c r="G16" i="42"/>
  <c r="G15" i="42"/>
  <c r="G14" i="42"/>
  <c r="G13" i="42"/>
  <c r="G12" i="42"/>
  <c r="G11" i="42"/>
  <c r="G10" i="42"/>
  <c r="G9" i="42"/>
  <c r="G8" i="42"/>
  <c r="G7" i="42"/>
  <c r="G6" i="42"/>
  <c r="G5" i="42"/>
  <c r="G4" i="42"/>
  <c r="G3" i="42"/>
  <c r="G12" i="39" l="1"/>
  <c r="H12" i="39" s="1"/>
  <c r="H11" i="39"/>
  <c r="G11" i="39"/>
  <c r="G10" i="39"/>
  <c r="H10" i="39" s="1"/>
  <c r="G9" i="39"/>
  <c r="H9" i="39" s="1"/>
  <c r="G8" i="39"/>
  <c r="H8" i="39" s="1"/>
  <c r="G7" i="39"/>
  <c r="H7" i="39" s="1"/>
  <c r="G6" i="39"/>
  <c r="H6" i="39" s="1"/>
  <c r="G5" i="39"/>
  <c r="H5" i="39" s="1"/>
  <c r="G4" i="39"/>
  <c r="H4" i="39" s="1"/>
  <c r="G3" i="39"/>
  <c r="H3" i="39" s="1"/>
  <c r="F17" i="31"/>
  <c r="F16" i="31"/>
  <c r="F15" i="31"/>
  <c r="F14" i="31"/>
  <c r="F13" i="31"/>
  <c r="F12" i="31"/>
  <c r="F11" i="31"/>
  <c r="F10" i="31"/>
  <c r="F9" i="31"/>
  <c r="F8" i="31"/>
  <c r="F7" i="31"/>
  <c r="F6" i="31"/>
  <c r="F5" i="31"/>
  <c r="F4" i="31"/>
  <c r="F17" i="30"/>
  <c r="F16" i="30"/>
  <c r="F15" i="30"/>
  <c r="F14" i="30"/>
  <c r="F13" i="30"/>
  <c r="F12" i="30"/>
  <c r="F11" i="30"/>
  <c r="F10" i="30"/>
  <c r="F9" i="30"/>
  <c r="F8" i="30"/>
  <c r="F7" i="30"/>
  <c r="F6" i="30"/>
  <c r="F5" i="30"/>
  <c r="F4" i="30"/>
  <c r="F16" i="28"/>
  <c r="F15" i="28"/>
  <c r="F14" i="28"/>
  <c r="F13" i="28"/>
  <c r="F12" i="28"/>
  <c r="F11" i="28"/>
  <c r="F10" i="28"/>
  <c r="F9" i="28"/>
  <c r="F8" i="28"/>
  <c r="F7" i="28"/>
  <c r="F6" i="28"/>
  <c r="F5" i="28"/>
  <c r="F4" i="28"/>
  <c r="F3" i="28"/>
  <c r="G16" i="26"/>
  <c r="H16" i="26" s="1"/>
  <c r="G15" i="26"/>
  <c r="H15" i="26" s="1"/>
  <c r="G14" i="26"/>
  <c r="H14" i="26" s="1"/>
  <c r="G13" i="26"/>
  <c r="H13" i="26" s="1"/>
  <c r="G12" i="26"/>
  <c r="H12" i="26" s="1"/>
  <c r="G11" i="26"/>
  <c r="H11" i="26" s="1"/>
  <c r="G10" i="26"/>
  <c r="H10" i="26" s="1"/>
  <c r="G9" i="26"/>
  <c r="H9" i="26" s="1"/>
  <c r="G8" i="26"/>
  <c r="H8" i="26" s="1"/>
  <c r="G7" i="26"/>
  <c r="H7" i="26" s="1"/>
  <c r="G6" i="26"/>
  <c r="H6" i="26" s="1"/>
  <c r="G5" i="26"/>
  <c r="H5" i="26" s="1"/>
  <c r="G4" i="26"/>
  <c r="H4" i="26" s="1"/>
  <c r="G3" i="26"/>
  <c r="F16" i="25"/>
  <c r="F15" i="25"/>
  <c r="F14" i="25"/>
  <c r="F13" i="25"/>
  <c r="F12" i="25"/>
  <c r="F11" i="25"/>
  <c r="F10" i="25"/>
  <c r="F9" i="25"/>
  <c r="F8" i="25"/>
  <c r="F7" i="25"/>
  <c r="F6" i="25"/>
  <c r="F5" i="25"/>
  <c r="F4" i="25"/>
  <c r="F3" i="25"/>
  <c r="H3" i="26" l="1"/>
  <c r="G6" i="13" l="1"/>
  <c r="H6" i="13" s="1"/>
  <c r="G12" i="13"/>
  <c r="H12" i="13" s="1"/>
  <c r="G7" i="13"/>
  <c r="H7" i="13" s="1"/>
  <c r="G5" i="13"/>
  <c r="H5" i="13" s="1"/>
  <c r="G9" i="13"/>
  <c r="H9" i="13" s="1"/>
  <c r="G4" i="13"/>
  <c r="H4" i="13" s="1"/>
  <c r="G11" i="13"/>
  <c r="H11" i="13" s="1"/>
  <c r="G8" i="13"/>
  <c r="H8" i="13" s="1"/>
  <c r="G3" i="13"/>
  <c r="H3" i="13" s="1"/>
  <c r="G10" i="13"/>
  <c r="H10" i="13"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C6CAAFA-C7EB-4B98-8D51-DFBA33A51BA9}" keepAlive="1" name="ThisWorkbookDataModel" description="Modelo de datos"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F929FF6C-C1D8-48B8-862A-C19DC2B8CE3B}" name="WorksheetConnection_Clase_0602_Avanz_2.xlsx!TDetalle" type="102" refreshedVersion="8" minRefreshableVersion="5">
    <extLst>
      <ext xmlns:x15="http://schemas.microsoft.com/office/spreadsheetml/2010/11/main" uri="{DE250136-89BD-433C-8126-D09CA5730AF9}">
        <x15:connection id="TDetalle">
          <x15:rangePr sourceName="_xlcn.WorksheetConnection_Clase_0602_Avanz_2.xlsxTDetalle1"/>
        </x15:connection>
      </ext>
    </extLst>
  </connection>
  <connection id="3" xr16:uid="{BFF2C283-AB74-40D8-8ECA-168A3C9B6EE9}" name="WorksheetConnection_Clase_0602_Avanz_2.xlsx!TMaestra" type="102" refreshedVersion="8" minRefreshableVersion="5">
    <extLst>
      <ext xmlns:x15="http://schemas.microsoft.com/office/spreadsheetml/2010/11/main" uri="{DE250136-89BD-433C-8126-D09CA5730AF9}">
        <x15:connection id="TMaestra">
          <x15:rangePr sourceName="_xlcn.WorksheetConnection_Clase_0602_Avanz_2.xlsxTMaestra1"/>
        </x15:connection>
      </ext>
    </extLst>
  </connection>
</connections>
</file>

<file path=xl/sharedStrings.xml><?xml version="1.0" encoding="utf-8"?>
<sst xmlns="http://schemas.openxmlformats.org/spreadsheetml/2006/main" count="634" uniqueCount="123">
  <si>
    <t>Nombre</t>
  </si>
  <si>
    <t>Promedio</t>
  </si>
  <si>
    <t>RUT</t>
  </si>
  <si>
    <t>NOMBRE</t>
  </si>
  <si>
    <t>LIQUIDO</t>
  </si>
  <si>
    <t>03.903.946-K</t>
  </si>
  <si>
    <t>Castro Córdova Silvia</t>
  </si>
  <si>
    <t>04.308.131-4</t>
  </si>
  <si>
    <t>Calderón Galaz Jose</t>
  </si>
  <si>
    <t>05.057.894-1</t>
  </si>
  <si>
    <t>Chávez González Elsa</t>
  </si>
  <si>
    <t>05.299.873-5</t>
  </si>
  <si>
    <t>Aranguiz Figueroa Emilio</t>
  </si>
  <si>
    <t>Armijo Lizama Leonardo</t>
  </si>
  <si>
    <t>Azócar Riffo Herminda</t>
  </si>
  <si>
    <t>Blanco Vera Washington</t>
  </si>
  <si>
    <t>06.388.776-5</t>
  </si>
  <si>
    <t>Contreras Márquez Laura</t>
  </si>
  <si>
    <t>06.434.788-8</t>
  </si>
  <si>
    <t>Belmar Hormazábal Rodrigo</t>
  </si>
  <si>
    <t>06.565.470-9</t>
  </si>
  <si>
    <t>Bacián Lavín Carlos</t>
  </si>
  <si>
    <t>06.597.566-1</t>
  </si>
  <si>
    <t>Aguilera Cabrera Ivan</t>
  </si>
  <si>
    <t>06.633.613-1</t>
  </si>
  <si>
    <t>Castro Vásquez Bernardo</t>
  </si>
  <si>
    <t>RENTA</t>
  </si>
  <si>
    <t>CARGO</t>
  </si>
  <si>
    <t>CENTRO COSTO</t>
  </si>
  <si>
    <t>DESCUENTOS</t>
  </si>
  <si>
    <t>VENDEDOR</t>
  </si>
  <si>
    <t>VENTAS</t>
  </si>
  <si>
    <t>SECRETARIA</t>
  </si>
  <si>
    <t>FINANZAS</t>
  </si>
  <si>
    <t>05.334.664-2</t>
  </si>
  <si>
    <t>Catalán Toro Armanda</t>
  </si>
  <si>
    <t>ADMINISTRATIVO</t>
  </si>
  <si>
    <t>RR.HH</t>
  </si>
  <si>
    <t>Acevedo Navarro José</t>
  </si>
  <si>
    <t>GERENTE</t>
  </si>
  <si>
    <t>06.633.876-2</t>
  </si>
  <si>
    <t>Astudillo Pereira Verónica</t>
  </si>
  <si>
    <t>06.843.720-2</t>
  </si>
  <si>
    <t>Alvarez Torres Erick</t>
  </si>
  <si>
    <t>Total $</t>
  </si>
  <si>
    <t>Zona</t>
  </si>
  <si>
    <t>Total</t>
  </si>
  <si>
    <t>Norte</t>
  </si>
  <si>
    <t>Sur</t>
  </si>
  <si>
    <t>Centro</t>
  </si>
  <si>
    <t>Alarcón Casanova Sergio</t>
  </si>
  <si>
    <t>05.660.775-7</t>
  </si>
  <si>
    <t>Aranguiz Figueroa Carlos</t>
  </si>
  <si>
    <t>05.512.105-2</t>
  </si>
  <si>
    <t>Enero</t>
  </si>
  <si>
    <t>Febrero</t>
  </si>
  <si>
    <t>Poniente</t>
  </si>
  <si>
    <t>Oriente</t>
  </si>
  <si>
    <t>Dinara Lopez</t>
  </si>
  <si>
    <t>Elisa Mota</t>
  </si>
  <si>
    <t>Alicia Perez</t>
  </si>
  <si>
    <t>Vendedor</t>
  </si>
  <si>
    <t>N°</t>
  </si>
  <si>
    <t>Total  $</t>
  </si>
  <si>
    <t>Agencia</t>
  </si>
  <si>
    <t>Comisión 4%</t>
  </si>
  <si>
    <t>Promedio $</t>
  </si>
  <si>
    <t>Total Comis $</t>
  </si>
  <si>
    <t>Arica</t>
  </si>
  <si>
    <t>Valdivia</t>
  </si>
  <si>
    <t>Temuco</t>
  </si>
  <si>
    <t>Iquique</t>
  </si>
  <si>
    <t>ENTRE</t>
  </si>
  <si>
    <t>Antofagasta</t>
  </si>
  <si>
    <t>Valor Uno &gt;=</t>
  </si>
  <si>
    <t>Santiago</t>
  </si>
  <si>
    <t>Valor Dos &lt;=</t>
  </si>
  <si>
    <t>TOTAL $</t>
  </si>
  <si>
    <t>PROMEDIO</t>
  </si>
  <si>
    <t>ESTADO</t>
  </si>
  <si>
    <t>PRUEBA LOGICA</t>
  </si>
  <si>
    <t>SECTOR</t>
  </si>
  <si>
    <t>BONO SECTOR</t>
  </si>
  <si>
    <t>BONO SECTOR II</t>
  </si>
  <si>
    <t>%</t>
  </si>
  <si>
    <t>SUR</t>
  </si>
  <si>
    <t>CENTRO</t>
  </si>
  <si>
    <t>ADIC. %</t>
  </si>
  <si>
    <t>Nombre Profesional</t>
  </si>
  <si>
    <t>Adicional $</t>
  </si>
  <si>
    <t>Total Final $</t>
  </si>
  <si>
    <t>Contar.Si</t>
  </si>
  <si>
    <t>Sumar.Si</t>
  </si>
  <si>
    <t>Promedio.si</t>
  </si>
  <si>
    <t>Comisión</t>
  </si>
  <si>
    <t>Bono Comisión</t>
  </si>
  <si>
    <t>Total Ventas Mayor a</t>
  </si>
  <si>
    <t>Santigo</t>
  </si>
  <si>
    <t>ID empleado</t>
  </si>
  <si>
    <t>Venta</t>
  </si>
  <si>
    <t>Comisiones</t>
  </si>
  <si>
    <t>Jeronimo Burgos</t>
  </si>
  <si>
    <t>Adicional</t>
  </si>
  <si>
    <t>Estefania Villegas</t>
  </si>
  <si>
    <t>Norte o Sur</t>
  </si>
  <si>
    <t>Guillermo Fernandez</t>
  </si>
  <si>
    <t>Eliana Ramirez</t>
  </si>
  <si>
    <t>Paula Palacio</t>
  </si>
  <si>
    <t>Julieth Osorio</t>
  </si>
  <si>
    <t>Lina Villamizar</t>
  </si>
  <si>
    <t>Carlos Gomez</t>
  </si>
  <si>
    <t>Carlos Posada</t>
  </si>
  <si>
    <t>Mauricio Arango</t>
  </si>
  <si>
    <t>David Jaramillo</t>
  </si>
  <si>
    <t>Arica o Iquique</t>
  </si>
  <si>
    <t>TRANSACCION</t>
  </si>
  <si>
    <t>MARGEN %</t>
  </si>
  <si>
    <t>TOTAL</t>
  </si>
  <si>
    <t>APLICA</t>
  </si>
  <si>
    <t>BONO GENERAL</t>
  </si>
  <si>
    <t>Comisión Norte</t>
  </si>
  <si>
    <t>Comisión Sur</t>
  </si>
  <si>
    <t>Ventas Mayor =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</si>
</sst>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64" formatCode="0.0"/>
    <numFmt numFmtId="165" formatCode="&quot;$&quot;#,##0.00_);[Red]\(&quot;$&quot;#,##0.00\)"/>
    <numFmt numFmtId="166" formatCode="&quot;$&quot;#,##0_);[Red]\(&quot;$&quot;#,##0\)"/>
    <numFmt numFmtId="167" formatCode="#,##0;[Red]#,##0"/>
  </numFmts>
  <fonts count="9" x14ac:knownFonts="1">
    <font>
      <sz val="11"/>
      <color theme="1"/>
      <name val="Calibri"/>
      <family val="2"/>
      <scheme val="minor"/>
    </font>
    <font>
      <sz val="11"/>
      <color theme="1"/>
      <name val="Calibri"/>
      <family val="2"/>
      <scheme val="minor"/>
    </font>
    <font>
      <sz val="10"/>
      <name val="Arial"/>
      <family val="2"/>
    </font>
    <font>
      <b/>
      <sz val="10"/>
      <name val="MS Sans Serif"/>
      <family val="2"/>
    </font>
    <font>
      <sz val="10"/>
      <name val="MS Sans Serif"/>
      <family val="2"/>
    </font>
    <font>
      <b/>
      <sz val="11"/>
      <name val="Calibri"/>
      <family val="2"/>
      <scheme val="minor"/>
    </font>
    <font>
      <sz val="12"/>
      <name val="Arial"/>
      <family val="2"/>
    </font>
    <font>
      <sz val="11"/>
      <name val="Calibri"/>
      <family val="2"/>
      <scheme val="minor"/>
    </font>
    <font>
      <sz val="8"/>
      <color rgb="FF000000"/>
      <name val="Segoe UI"/>
      <family val="2"/>
    </font>
  </fonts>
  <fills count="8">
    <fill>
      <patternFill patternType="none"/>
    </fill>
    <fill>
      <patternFill patternType="gray125"/>
    </fill>
    <fill>
      <patternFill patternType="solid">
        <fgColor theme="7"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theme="5" tint="0.59999389629810485"/>
        <bgColor theme="6"/>
      </patternFill>
    </fill>
    <fill>
      <patternFill patternType="solid">
        <fgColor theme="4" tint="0.59999389629810485"/>
        <bgColor indexed="64"/>
      </patternFill>
    </fill>
    <fill>
      <patternFill patternType="solid">
        <fgColor theme="4" tint="0.59999389629810485"/>
        <bgColor indexed="2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double">
        <color indexed="64"/>
      </bottom>
      <diagonal/>
    </border>
    <border>
      <left style="thin">
        <color indexed="24"/>
      </left>
      <right style="thin">
        <color indexed="24"/>
      </right>
      <top style="thin">
        <color indexed="2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24"/>
      </right>
      <top style="thin">
        <color indexed="64"/>
      </top>
      <bottom style="thin">
        <color indexed="64"/>
      </bottom>
      <diagonal/>
    </border>
    <border>
      <left style="thin">
        <color indexed="2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0" fontId="3" fillId="0" borderId="0" applyNumberFormat="0" applyFill="0" applyBorder="0" applyAlignment="0" applyProtection="0"/>
    <xf numFmtId="165" fontId="4"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4" fillId="0" borderId="0"/>
  </cellStyleXfs>
  <cellXfs count="70">
    <xf numFmtId="0" fontId="0" fillId="0" borderId="0" xfId="0"/>
    <xf numFmtId="164" fontId="0" fillId="0" borderId="0" xfId="0" applyNumberFormat="1" applyAlignment="1">
      <alignment horizontal="center"/>
    </xf>
    <xf numFmtId="0" fontId="0" fillId="0" borderId="1" xfId="0" applyBorder="1"/>
    <xf numFmtId="0" fontId="0" fillId="0" borderId="1" xfId="0" applyBorder="1" applyAlignment="1">
      <alignment horizontal="center"/>
    </xf>
    <xf numFmtId="0" fontId="0" fillId="0" borderId="0" xfId="0" applyAlignment="1">
      <alignment horizontal="center"/>
    </xf>
    <xf numFmtId="3" fontId="0" fillId="0" borderId="0" xfId="0" applyNumberFormat="1"/>
    <xf numFmtId="3" fontId="0" fillId="0" borderId="1" xfId="0" applyNumberFormat="1" applyBorder="1"/>
    <xf numFmtId="3" fontId="0" fillId="0" borderId="2" xfId="0" applyNumberFormat="1" applyBorder="1"/>
    <xf numFmtId="0" fontId="0" fillId="0" borderId="5" xfId="0" applyBorder="1" applyAlignment="1">
      <alignment horizontal="center"/>
    </xf>
    <xf numFmtId="0" fontId="0" fillId="0" borderId="4" xfId="0" applyBorder="1" applyAlignment="1">
      <alignment horizontal="center"/>
    </xf>
    <xf numFmtId="0" fontId="0" fillId="2" borderId="6" xfId="0" applyFill="1" applyBorder="1" applyAlignment="1">
      <alignment horizontal="center"/>
    </xf>
    <xf numFmtId="0" fontId="0" fillId="2" borderId="3" xfId="0" applyFill="1" applyBorder="1"/>
    <xf numFmtId="0" fontId="0" fillId="2" borderId="3" xfId="0" applyFill="1" applyBorder="1" applyAlignment="1">
      <alignment horizontal="center"/>
    </xf>
    <xf numFmtId="0" fontId="0" fillId="2" borderId="7" xfId="0" applyFill="1" applyBorder="1" applyAlignment="1">
      <alignment horizontal="center"/>
    </xf>
    <xf numFmtId="3" fontId="0" fillId="0" borderId="10" xfId="0" applyNumberFormat="1" applyBorder="1"/>
    <xf numFmtId="0" fontId="0" fillId="0" borderId="2" xfId="0" applyBorder="1"/>
    <xf numFmtId="10" fontId="0" fillId="0" borderId="2" xfId="0" applyNumberFormat="1" applyBorder="1"/>
    <xf numFmtId="0" fontId="0" fillId="0" borderId="2" xfId="0" applyBorder="1" applyAlignment="1">
      <alignment horizontal="center"/>
    </xf>
    <xf numFmtId="0" fontId="0" fillId="3" borderId="2" xfId="0" applyFill="1" applyBorder="1" applyAlignment="1">
      <alignment horizontal="center"/>
    </xf>
    <xf numFmtId="0" fontId="0" fillId="0" borderId="5" xfId="0" applyBorder="1"/>
    <xf numFmtId="0" fontId="0" fillId="3" borderId="3" xfId="0" applyFill="1" applyBorder="1"/>
    <xf numFmtId="0" fontId="0" fillId="3" borderId="3" xfId="0" applyFill="1" applyBorder="1" applyAlignment="1">
      <alignment horizontal="center"/>
    </xf>
    <xf numFmtId="0" fontId="0" fillId="4" borderId="0" xfId="0" applyFill="1" applyAlignment="1">
      <alignment horizontal="center"/>
    </xf>
    <xf numFmtId="0" fontId="0" fillId="0" borderId="10" xfId="0" applyBorder="1" applyAlignment="1">
      <alignment horizontal="center"/>
    </xf>
    <xf numFmtId="0" fontId="5" fillId="5" borderId="6" xfId="0" applyFont="1" applyFill="1" applyBorder="1" applyAlignment="1">
      <alignment horizontal="center"/>
    </xf>
    <xf numFmtId="0" fontId="5" fillId="5" borderId="7" xfId="0" applyFont="1" applyFill="1" applyBorder="1" applyAlignment="1">
      <alignment horizontal="center"/>
    </xf>
    <xf numFmtId="0" fontId="0" fillId="0" borderId="8" xfId="0" applyBorder="1" applyAlignment="1">
      <alignment horizontal="center"/>
    </xf>
    <xf numFmtId="164" fontId="0" fillId="0" borderId="1" xfId="0" applyNumberFormat="1" applyBorder="1" applyAlignment="1">
      <alignment horizontal="center"/>
    </xf>
    <xf numFmtId="0" fontId="0" fillId="0" borderId="9" xfId="0" applyBorder="1" applyAlignment="1">
      <alignment horizontal="center"/>
    </xf>
    <xf numFmtId="3" fontId="0" fillId="0" borderId="0" xfId="3" applyNumberFormat="1" applyFont="1" applyBorder="1"/>
    <xf numFmtId="2" fontId="0" fillId="0" borderId="2" xfId="0" applyNumberFormat="1" applyBorder="1"/>
    <xf numFmtId="0" fontId="0" fillId="0" borderId="4" xfId="0" applyBorder="1"/>
    <xf numFmtId="3" fontId="0" fillId="0" borderId="1" xfId="3" applyNumberFormat="1" applyFont="1" applyBorder="1"/>
    <xf numFmtId="10" fontId="0" fillId="0" borderId="0" xfId="0" applyNumberFormat="1"/>
    <xf numFmtId="0" fontId="0" fillId="6" borderId="3" xfId="0" applyFill="1" applyBorder="1"/>
    <xf numFmtId="41" fontId="0" fillId="0" borderId="2" xfId="4" applyFont="1" applyBorder="1"/>
    <xf numFmtId="0" fontId="6" fillId="0" borderId="0" xfId="0" applyFont="1" applyAlignment="1">
      <alignment horizontal="center"/>
    </xf>
    <xf numFmtId="0" fontId="6" fillId="0" borderId="0" xfId="0" applyFont="1"/>
    <xf numFmtId="0" fontId="2" fillId="0" borderId="2" xfId="5" applyFont="1" applyBorder="1" applyAlignment="1">
      <alignment horizontal="center"/>
    </xf>
    <xf numFmtId="0" fontId="2" fillId="0" borderId="2" xfId="5" applyFont="1" applyBorder="1" applyAlignment="1">
      <alignment horizontal="left"/>
    </xf>
    <xf numFmtId="0" fontId="2" fillId="0" borderId="2" xfId="5" applyFont="1" applyBorder="1"/>
    <xf numFmtId="167" fontId="2" fillId="0" borderId="2" xfId="2" applyNumberFormat="1" applyFont="1" applyBorder="1"/>
    <xf numFmtId="10" fontId="2" fillId="0" borderId="2" xfId="5" applyNumberFormat="1" applyFont="1" applyBorder="1" applyAlignment="1">
      <alignment horizontal="center"/>
    </xf>
    <xf numFmtId="9" fontId="2" fillId="0" borderId="16" xfId="5" applyNumberFormat="1" applyFont="1" applyBorder="1" applyAlignment="1">
      <alignment horizontal="center"/>
    </xf>
    <xf numFmtId="0" fontId="2" fillId="0" borderId="0" xfId="5" applyFont="1" applyAlignment="1">
      <alignment horizontal="center"/>
    </xf>
    <xf numFmtId="3" fontId="6" fillId="0" borderId="0" xfId="0" applyNumberFormat="1" applyFont="1"/>
    <xf numFmtId="0" fontId="6" fillId="0" borderId="0" xfId="0" applyFont="1" applyAlignment="1">
      <alignment horizontal="left"/>
    </xf>
    <xf numFmtId="0" fontId="2" fillId="7" borderId="11" xfId="1" applyFont="1" applyFill="1" applyBorder="1" applyAlignment="1">
      <alignment horizontal="center"/>
    </xf>
    <xf numFmtId="166" fontId="2" fillId="7" borderId="11" xfId="2" applyNumberFormat="1" applyFont="1" applyFill="1" applyBorder="1" applyAlignment="1">
      <alignment horizontal="center"/>
    </xf>
    <xf numFmtId="166" fontId="2" fillId="7" borderId="12" xfId="2" applyNumberFormat="1" applyFont="1" applyFill="1" applyBorder="1" applyAlignment="1">
      <alignment horizontal="center"/>
    </xf>
    <xf numFmtId="166" fontId="2" fillId="7" borderId="13" xfId="2" applyNumberFormat="1" applyFont="1" applyFill="1" applyBorder="1" applyAlignment="1">
      <alignment horizontal="center"/>
    </xf>
    <xf numFmtId="166" fontId="2" fillId="7" borderId="14" xfId="2" applyNumberFormat="1" applyFont="1" applyFill="1" applyBorder="1" applyAlignment="1">
      <alignment horizontal="center"/>
    </xf>
    <xf numFmtId="166" fontId="2" fillId="7" borderId="15" xfId="2" applyNumberFormat="1" applyFont="1" applyFill="1" applyBorder="1" applyAlignment="1">
      <alignment horizontal="center"/>
    </xf>
    <xf numFmtId="166" fontId="2" fillId="7" borderId="2" xfId="2" applyNumberFormat="1" applyFont="1" applyFill="1" applyBorder="1" applyAlignment="1">
      <alignment horizontal="center"/>
    </xf>
    <xf numFmtId="0" fontId="0" fillId="6" borderId="3" xfId="0" applyFill="1" applyBorder="1" applyAlignment="1">
      <alignment horizontal="center"/>
    </xf>
    <xf numFmtId="0" fontId="0" fillId="6" borderId="2" xfId="0" applyFill="1" applyBorder="1" applyAlignment="1">
      <alignment horizontal="center"/>
    </xf>
    <xf numFmtId="0" fontId="0" fillId="2" borderId="6" xfId="0" applyFill="1" applyBorder="1"/>
    <xf numFmtId="3" fontId="0" fillId="0" borderId="0" xfId="0" applyNumberFormat="1" applyAlignment="1">
      <alignment horizontal="center"/>
    </xf>
    <xf numFmtId="0" fontId="0" fillId="2" borderId="6" xfId="0" applyFill="1" applyBorder="1" applyAlignment="1">
      <alignment horizontal="center" vertical="center"/>
    </xf>
    <xf numFmtId="0" fontId="0" fillId="2" borderId="3" xfId="0" applyFill="1" applyBorder="1" applyAlignment="1">
      <alignment horizontal="center" vertical="center"/>
    </xf>
    <xf numFmtId="0" fontId="0" fillId="2" borderId="3" xfId="0" applyFill="1" applyBorder="1" applyAlignment="1">
      <alignment vertical="center"/>
    </xf>
    <xf numFmtId="0" fontId="0" fillId="2" borderId="7" xfId="0" applyFill="1" applyBorder="1" applyAlignment="1">
      <alignment horizontal="center" vertical="center"/>
    </xf>
    <xf numFmtId="0" fontId="7" fillId="5" borderId="6" xfId="0" applyFont="1" applyFill="1" applyBorder="1" applyAlignment="1">
      <alignment horizontal="center"/>
    </xf>
    <xf numFmtId="0" fontId="7" fillId="5" borderId="3" xfId="0" applyFont="1" applyFill="1" applyBorder="1" applyAlignment="1">
      <alignment horizontal="center"/>
    </xf>
    <xf numFmtId="0" fontId="7" fillId="5" borderId="7" xfId="0" applyFont="1" applyFill="1" applyBorder="1" applyAlignment="1">
      <alignment horizontal="center"/>
    </xf>
    <xf numFmtId="0" fontId="0" fillId="0" borderId="2" xfId="0" applyBorder="1" applyAlignment="1">
      <alignment horizontal="center" vertical="center"/>
    </xf>
    <xf numFmtId="0" fontId="0" fillId="6" borderId="6" xfId="0" applyFill="1" applyBorder="1" applyAlignment="1">
      <alignment horizontal="center"/>
    </xf>
    <xf numFmtId="0" fontId="0" fillId="6" borderId="7"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cellXfs>
  <cellStyles count="6">
    <cellStyle name="Heading" xfId="1" xr:uid="{020C1848-817A-4FB7-B034-826DEF443B65}"/>
    <cellStyle name="Millares [0]" xfId="4" builtinId="6"/>
    <cellStyle name="Millares [0] 2" xfId="3" xr:uid="{1C62034E-415A-4907-87B9-38715FA6B638}"/>
    <cellStyle name="Moneda_Relacion de personal (base)" xfId="2" xr:uid="{18B8D9C4-F332-44B5-ABBB-3162CF28EBDB}"/>
    <cellStyle name="Normal" xfId="0" builtinId="0"/>
    <cellStyle name="Normal_Relacion de personal (base)" xfId="5" xr:uid="{9676A846-9C6D-4061-8EE5-A9122E50E5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owerPivotData" Target="model/item.data"/></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69850</xdr:colOff>
      <xdr:row>1</xdr:row>
      <xdr:rowOff>139700</xdr:rowOff>
    </xdr:from>
    <xdr:to>
      <xdr:col>11</xdr:col>
      <xdr:colOff>584200</xdr:colOff>
      <xdr:row>2</xdr:row>
      <xdr:rowOff>158750</xdr:rowOff>
    </xdr:to>
    <xdr:cxnSp macro="">
      <xdr:nvCxnSpPr>
        <xdr:cNvPr id="2" name="Conector recto de flecha 1">
          <a:extLst>
            <a:ext uri="{FF2B5EF4-FFF2-40B4-BE49-F238E27FC236}">
              <a16:creationId xmlns:a16="http://schemas.microsoft.com/office/drawing/2014/main" id="{00000000-0008-0000-1400-000002000000}"/>
            </a:ext>
          </a:extLst>
        </xdr:cNvPr>
        <xdr:cNvCxnSpPr/>
      </xdr:nvCxnSpPr>
      <xdr:spPr>
        <a:xfrm flipV="1">
          <a:off x="7797800" y="323850"/>
          <a:ext cx="1111250" cy="203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127000</xdr:colOff>
      <xdr:row>3</xdr:row>
      <xdr:rowOff>69850</xdr:rowOff>
    </xdr:from>
    <xdr:to>
      <xdr:col>11</xdr:col>
      <xdr:colOff>577850</xdr:colOff>
      <xdr:row>4</xdr:row>
      <xdr:rowOff>12700</xdr:rowOff>
    </xdr:to>
    <xdr:cxnSp macro="">
      <xdr:nvCxnSpPr>
        <xdr:cNvPr id="3" name="Conector recto de flecha 2">
          <a:extLst>
            <a:ext uri="{FF2B5EF4-FFF2-40B4-BE49-F238E27FC236}">
              <a16:creationId xmlns:a16="http://schemas.microsoft.com/office/drawing/2014/main" id="{00000000-0008-0000-1400-000003000000}"/>
            </a:ext>
          </a:extLst>
        </xdr:cNvPr>
        <xdr:cNvCxnSpPr/>
      </xdr:nvCxnSpPr>
      <xdr:spPr>
        <a:xfrm>
          <a:off x="7854950" y="622300"/>
          <a:ext cx="1047750" cy="1270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31750</xdr:colOff>
          <xdr:row>3</xdr:row>
          <xdr:rowOff>19050</xdr:rowOff>
        </xdr:from>
        <xdr:to>
          <xdr:col>9</xdr:col>
          <xdr:colOff>717550</xdr:colOff>
          <xdr:row>3</xdr:row>
          <xdr:rowOff>171450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E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L" sz="800" b="0" i="0" u="none" strike="noStrike" baseline="0">
                  <a:solidFill>
                    <a:srgbClr val="000000"/>
                  </a:solidFill>
                  <a:latin typeface="Segoe UI"/>
                  <a:cs typeface="Segoe UI"/>
                </a:rPr>
                <a:t> Norte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4</xdr:row>
          <xdr:rowOff>19050</xdr:rowOff>
        </xdr:from>
        <xdr:to>
          <xdr:col>9</xdr:col>
          <xdr:colOff>717550</xdr:colOff>
          <xdr:row>4</xdr:row>
          <xdr:rowOff>171450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E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L" sz="800" b="0" i="0" u="none" strike="noStrike" baseline="0">
                  <a:solidFill>
                    <a:srgbClr val="000000"/>
                  </a:solidFill>
                  <a:latin typeface="Segoe UI"/>
                  <a:cs typeface="Segoe UI"/>
                </a:rPr>
                <a:t>  Sur</a:t>
              </a:r>
            </a:p>
          </xdr:txBody>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5.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 Id="rId4" Type="http://schemas.openxmlformats.org/officeDocument/2006/relationships/ctrlProp" Target="../ctrlProps/ctrlProp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CF1AB-9D45-438E-8D12-053E6AA585E3}">
  <dimension ref="B2:H12"/>
  <sheetViews>
    <sheetView tabSelected="1" workbookViewId="0">
      <selection activeCell="C17" sqref="C17"/>
    </sheetView>
  </sheetViews>
  <sheetFormatPr baseColWidth="10" defaultRowHeight="14.5" x14ac:dyDescent="0.35"/>
  <cols>
    <col min="1" max="1" width="5.26953125" customWidth="1"/>
    <col min="2" max="2" width="13.54296875" customWidth="1"/>
    <col min="3" max="3" width="25.7265625" bestFit="1" customWidth="1"/>
    <col min="4" max="4" width="19.7265625" customWidth="1"/>
    <col min="5" max="5" width="15.7265625" customWidth="1"/>
    <col min="6" max="6" width="13" customWidth="1"/>
    <col min="7" max="7" width="13.1796875" customWidth="1"/>
  </cols>
  <sheetData>
    <row r="2" spans="2:8" x14ac:dyDescent="0.35">
      <c r="B2" s="10" t="s">
        <v>2</v>
      </c>
      <c r="C2" s="11" t="s">
        <v>3</v>
      </c>
      <c r="D2" s="12" t="s">
        <v>27</v>
      </c>
      <c r="E2" s="12" t="s">
        <v>28</v>
      </c>
      <c r="F2" s="12" t="s">
        <v>26</v>
      </c>
      <c r="G2" s="12" t="s">
        <v>29</v>
      </c>
      <c r="H2" s="13" t="s">
        <v>4</v>
      </c>
    </row>
    <row r="3" spans="2:8" x14ac:dyDescent="0.35">
      <c r="B3" s="4" t="s">
        <v>7</v>
      </c>
      <c r="C3" t="s">
        <v>8</v>
      </c>
      <c r="D3" t="s">
        <v>32</v>
      </c>
      <c r="E3" t="s">
        <v>33</v>
      </c>
      <c r="F3" s="5">
        <v>582400</v>
      </c>
      <c r="G3" s="5">
        <f t="shared" ref="G3:G12" si="0">F3*21%</f>
        <v>122304</v>
      </c>
      <c r="H3" s="5">
        <f t="shared" ref="H3:H12" si="1">F3-G3</f>
        <v>460096</v>
      </c>
    </row>
    <row r="4" spans="2:8" x14ac:dyDescent="0.35">
      <c r="B4" s="4" t="s">
        <v>34</v>
      </c>
      <c r="C4" t="s">
        <v>35</v>
      </c>
      <c r="D4" t="s">
        <v>36</v>
      </c>
      <c r="E4" t="s">
        <v>37</v>
      </c>
      <c r="F4" s="5">
        <v>458000</v>
      </c>
      <c r="G4" s="5">
        <f t="shared" si="0"/>
        <v>96180</v>
      </c>
      <c r="H4" s="5">
        <f t="shared" si="1"/>
        <v>361820</v>
      </c>
    </row>
    <row r="5" spans="2:8" x14ac:dyDescent="0.35">
      <c r="B5" s="4" t="s">
        <v>20</v>
      </c>
      <c r="C5" t="s">
        <v>21</v>
      </c>
      <c r="D5" t="s">
        <v>36</v>
      </c>
      <c r="E5" t="s">
        <v>31</v>
      </c>
      <c r="F5" s="5">
        <v>641000</v>
      </c>
      <c r="G5" s="5">
        <f t="shared" si="0"/>
        <v>134610</v>
      </c>
      <c r="H5" s="5">
        <f t="shared" si="1"/>
        <v>506390</v>
      </c>
    </row>
    <row r="6" spans="2:8" x14ac:dyDescent="0.35">
      <c r="B6" s="4" t="s">
        <v>42</v>
      </c>
      <c r="C6" t="s">
        <v>43</v>
      </c>
      <c r="D6" t="s">
        <v>36</v>
      </c>
      <c r="E6" t="s">
        <v>31</v>
      </c>
      <c r="F6" s="5">
        <v>574000</v>
      </c>
      <c r="G6" s="5">
        <f t="shared" si="0"/>
        <v>120540</v>
      </c>
      <c r="H6" s="5">
        <f t="shared" si="1"/>
        <v>453460</v>
      </c>
    </row>
    <row r="7" spans="2:8" x14ac:dyDescent="0.35">
      <c r="B7" s="4" t="s">
        <v>24</v>
      </c>
      <c r="C7" t="s">
        <v>25</v>
      </c>
      <c r="D7" t="s">
        <v>39</v>
      </c>
      <c r="E7" t="s">
        <v>31</v>
      </c>
      <c r="F7" s="5">
        <v>900000</v>
      </c>
      <c r="G7" s="5">
        <f t="shared" si="0"/>
        <v>189000</v>
      </c>
      <c r="H7" s="5">
        <f t="shared" si="1"/>
        <v>711000</v>
      </c>
    </row>
    <row r="8" spans="2:8" x14ac:dyDescent="0.35">
      <c r="B8" s="4" t="s">
        <v>9</v>
      </c>
      <c r="C8" t="s">
        <v>10</v>
      </c>
      <c r="D8" t="s">
        <v>32</v>
      </c>
      <c r="E8" t="s">
        <v>31</v>
      </c>
      <c r="F8" s="5">
        <v>566000</v>
      </c>
      <c r="G8" s="5">
        <f t="shared" si="0"/>
        <v>118860</v>
      </c>
      <c r="H8" s="5">
        <f t="shared" si="1"/>
        <v>447140</v>
      </c>
    </row>
    <row r="9" spans="2:8" x14ac:dyDescent="0.35">
      <c r="B9" s="4" t="s">
        <v>18</v>
      </c>
      <c r="C9" t="s">
        <v>19</v>
      </c>
      <c r="D9" t="s">
        <v>32</v>
      </c>
      <c r="E9" t="s">
        <v>31</v>
      </c>
      <c r="F9" s="5">
        <v>528000</v>
      </c>
      <c r="G9" s="5">
        <f t="shared" si="0"/>
        <v>110880</v>
      </c>
      <c r="H9" s="5">
        <f t="shared" si="1"/>
        <v>417120</v>
      </c>
    </row>
    <row r="10" spans="2:8" x14ac:dyDescent="0.35">
      <c r="B10" s="4" t="s">
        <v>5</v>
      </c>
      <c r="C10" t="s">
        <v>6</v>
      </c>
      <c r="D10" t="s">
        <v>30</v>
      </c>
      <c r="E10" t="s">
        <v>31</v>
      </c>
      <c r="F10" s="5">
        <v>457000</v>
      </c>
      <c r="G10" s="5">
        <f t="shared" si="0"/>
        <v>95970</v>
      </c>
      <c r="H10" s="5">
        <f t="shared" si="1"/>
        <v>361030</v>
      </c>
    </row>
    <row r="11" spans="2:8" x14ac:dyDescent="0.35">
      <c r="B11" s="4" t="s">
        <v>11</v>
      </c>
      <c r="C11" t="s">
        <v>12</v>
      </c>
      <c r="D11" t="s">
        <v>30</v>
      </c>
      <c r="E11" t="s">
        <v>31</v>
      </c>
      <c r="F11" s="5">
        <v>550000</v>
      </c>
      <c r="G11" s="5">
        <f t="shared" si="0"/>
        <v>115500</v>
      </c>
      <c r="H11" s="5">
        <f t="shared" si="1"/>
        <v>434500</v>
      </c>
    </row>
    <row r="12" spans="2:8" x14ac:dyDescent="0.35">
      <c r="B12" s="3" t="s">
        <v>40</v>
      </c>
      <c r="C12" s="2" t="s">
        <v>41</v>
      </c>
      <c r="D12" s="2" t="s">
        <v>30</v>
      </c>
      <c r="E12" s="2" t="s">
        <v>31</v>
      </c>
      <c r="F12" s="6">
        <v>557000</v>
      </c>
      <c r="G12" s="6">
        <f t="shared" si="0"/>
        <v>116970</v>
      </c>
      <c r="H12" s="6">
        <f t="shared" si="1"/>
        <v>440030</v>
      </c>
    </row>
  </sheetData>
  <sortState xmlns:xlrd2="http://schemas.microsoft.com/office/spreadsheetml/2017/richdata2" ref="B3:H12">
    <sortCondition ref="E2:E12"/>
  </sortState>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88423-81D4-4F7D-A9D5-1359518FFAC5}">
  <sheetPr>
    <tabColor theme="5" tint="0.39997558519241921"/>
  </sheetPr>
  <dimension ref="B2:C5"/>
  <sheetViews>
    <sheetView workbookViewId="0">
      <selection activeCell="D6" sqref="D6"/>
    </sheetView>
  </sheetViews>
  <sheetFormatPr baseColWidth="10" defaultRowHeight="14.5" x14ac:dyDescent="0.35"/>
  <sheetData>
    <row r="2" spans="2:3" x14ac:dyDescent="0.35">
      <c r="B2" s="18" t="s">
        <v>45</v>
      </c>
      <c r="C2" s="18" t="s">
        <v>87</v>
      </c>
    </row>
    <row r="3" spans="2:3" x14ac:dyDescent="0.35">
      <c r="B3" s="15" t="s">
        <v>47</v>
      </c>
      <c r="C3" s="16">
        <v>0.125</v>
      </c>
    </row>
    <row r="4" spans="2:3" x14ac:dyDescent="0.35">
      <c r="B4" s="15" t="s">
        <v>48</v>
      </c>
      <c r="C4" s="16">
        <v>0.13400000000000001</v>
      </c>
    </row>
    <row r="5" spans="2:3" x14ac:dyDescent="0.35">
      <c r="B5" s="15" t="s">
        <v>49</v>
      </c>
      <c r="C5" s="16">
        <v>0.11550000000000001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D68E2-540C-4133-8A40-BF8B60059AC2}">
  <dimension ref="A1:E16"/>
  <sheetViews>
    <sheetView workbookViewId="0">
      <selection activeCell="G8" sqref="G8"/>
    </sheetView>
  </sheetViews>
  <sheetFormatPr baseColWidth="10" defaultRowHeight="14.5" x14ac:dyDescent="0.35"/>
  <cols>
    <col min="2" max="2" width="24.36328125" bestFit="1" customWidth="1"/>
    <col min="3" max="3" width="16" customWidth="1"/>
  </cols>
  <sheetData>
    <row r="1" spans="1:5" x14ac:dyDescent="0.35">
      <c r="A1">
        <v>2</v>
      </c>
    </row>
    <row r="2" spans="1:5" x14ac:dyDescent="0.35">
      <c r="B2" s="56" t="s">
        <v>3</v>
      </c>
      <c r="C2" s="12" t="s">
        <v>115</v>
      </c>
      <c r="D2" s="12" t="s">
        <v>116</v>
      </c>
      <c r="E2" s="12" t="s">
        <v>117</v>
      </c>
    </row>
    <row r="3" spans="1:5" x14ac:dyDescent="0.35">
      <c r="B3" s="19" t="s">
        <v>6</v>
      </c>
      <c r="C3" s="5">
        <v>457000</v>
      </c>
      <c r="D3" s="5"/>
      <c r="E3" s="5">
        <f>C3+D3</f>
        <v>457000</v>
      </c>
    </row>
    <row r="4" spans="1:5" x14ac:dyDescent="0.35">
      <c r="B4" s="19" t="s">
        <v>8</v>
      </c>
      <c r="C4" s="5">
        <v>582400</v>
      </c>
      <c r="D4" s="5"/>
      <c r="E4" s="5">
        <f t="shared" ref="E4:E16" si="0">C4+D4</f>
        <v>582400</v>
      </c>
    </row>
    <row r="5" spans="1:5" x14ac:dyDescent="0.35">
      <c r="B5" s="19" t="s">
        <v>10</v>
      </c>
      <c r="C5" s="5">
        <v>566000</v>
      </c>
      <c r="D5" s="5"/>
      <c r="E5" s="5">
        <f t="shared" si="0"/>
        <v>566000</v>
      </c>
    </row>
    <row r="6" spans="1:5" x14ac:dyDescent="0.35">
      <c r="B6" s="19" t="s">
        <v>12</v>
      </c>
      <c r="C6" s="5">
        <v>550000</v>
      </c>
      <c r="D6" s="5"/>
      <c r="E6" s="5">
        <f t="shared" si="0"/>
        <v>550000</v>
      </c>
    </row>
    <row r="7" spans="1:5" x14ac:dyDescent="0.35">
      <c r="B7" s="19" t="s">
        <v>13</v>
      </c>
      <c r="C7" s="5">
        <v>556000</v>
      </c>
      <c r="D7" s="5"/>
      <c r="E7" s="5">
        <f t="shared" si="0"/>
        <v>556000</v>
      </c>
    </row>
    <row r="8" spans="1:5" x14ac:dyDescent="0.35">
      <c r="B8" s="19" t="s">
        <v>14</v>
      </c>
      <c r="C8" s="5">
        <v>640000</v>
      </c>
      <c r="D8" s="5"/>
      <c r="E8" s="5">
        <f t="shared" si="0"/>
        <v>640000</v>
      </c>
    </row>
    <row r="9" spans="1:5" x14ac:dyDescent="0.35">
      <c r="B9" s="19" t="s">
        <v>15</v>
      </c>
      <c r="C9" s="5">
        <v>528000</v>
      </c>
      <c r="D9" s="5"/>
      <c r="E9" s="5">
        <f t="shared" si="0"/>
        <v>528000</v>
      </c>
    </row>
    <row r="10" spans="1:5" x14ac:dyDescent="0.35">
      <c r="B10" s="19" t="s">
        <v>17</v>
      </c>
      <c r="C10" s="5">
        <v>457000</v>
      </c>
      <c r="D10" s="5"/>
      <c r="E10" s="5">
        <f t="shared" si="0"/>
        <v>457000</v>
      </c>
    </row>
    <row r="11" spans="1:5" x14ac:dyDescent="0.35">
      <c r="B11" s="19" t="s">
        <v>19</v>
      </c>
      <c r="C11" s="5">
        <v>528000</v>
      </c>
      <c r="D11" s="5"/>
      <c r="E11" s="5">
        <f t="shared" si="0"/>
        <v>528000</v>
      </c>
    </row>
    <row r="12" spans="1:5" x14ac:dyDescent="0.35">
      <c r="B12" s="19" t="s">
        <v>21</v>
      </c>
      <c r="C12" s="5">
        <v>641000</v>
      </c>
      <c r="D12" s="5"/>
      <c r="E12" s="5">
        <f t="shared" si="0"/>
        <v>641000</v>
      </c>
    </row>
    <row r="13" spans="1:5" x14ac:dyDescent="0.35">
      <c r="B13" s="19" t="s">
        <v>23</v>
      </c>
      <c r="C13" s="5">
        <v>510000</v>
      </c>
      <c r="D13" s="5"/>
      <c r="E13" s="5">
        <f t="shared" si="0"/>
        <v>510000</v>
      </c>
    </row>
    <row r="14" spans="1:5" x14ac:dyDescent="0.35">
      <c r="B14" s="19" t="s">
        <v>25</v>
      </c>
      <c r="C14" s="5">
        <v>700000</v>
      </c>
      <c r="D14" s="5"/>
      <c r="E14" s="5">
        <f t="shared" si="0"/>
        <v>700000</v>
      </c>
    </row>
    <row r="15" spans="1:5" x14ac:dyDescent="0.35">
      <c r="B15" s="19" t="s">
        <v>41</v>
      </c>
      <c r="C15" s="5">
        <v>557000</v>
      </c>
      <c r="D15" s="5"/>
      <c r="E15" s="5">
        <f t="shared" si="0"/>
        <v>557000</v>
      </c>
    </row>
    <row r="16" spans="1:5" x14ac:dyDescent="0.35">
      <c r="B16" s="31" t="s">
        <v>43</v>
      </c>
      <c r="C16" s="6">
        <v>574000</v>
      </c>
      <c r="D16" s="5"/>
      <c r="E16" s="6">
        <f t="shared" si="0"/>
        <v>574000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6A448-8AC8-4539-ACA8-22811E1D45E8}">
  <dimension ref="B2:H8"/>
  <sheetViews>
    <sheetView workbookViewId="0">
      <selection activeCell="J1" sqref="J1"/>
    </sheetView>
  </sheetViews>
  <sheetFormatPr baseColWidth="10" defaultRowHeight="14.5" x14ac:dyDescent="0.35"/>
  <cols>
    <col min="3" max="3" width="12.81640625" customWidth="1"/>
    <col min="4" max="4" width="25.7265625" bestFit="1" customWidth="1"/>
    <col min="5" max="5" width="14.36328125" customWidth="1"/>
    <col min="7" max="7" width="16.08984375" customWidth="1"/>
  </cols>
  <sheetData>
    <row r="2" spans="2:8" x14ac:dyDescent="0.35">
      <c r="G2" s="57"/>
    </row>
    <row r="3" spans="2:8" x14ac:dyDescent="0.35">
      <c r="B3" s="58" t="s">
        <v>118</v>
      </c>
      <c r="C3" s="59" t="s">
        <v>2</v>
      </c>
      <c r="D3" s="60" t="s">
        <v>3</v>
      </c>
      <c r="E3" s="59" t="s">
        <v>27</v>
      </c>
      <c r="F3" s="59" t="s">
        <v>26</v>
      </c>
      <c r="G3" s="59" t="s">
        <v>119</v>
      </c>
      <c r="H3" s="61" t="s">
        <v>77</v>
      </c>
    </row>
    <row r="4" spans="2:8" x14ac:dyDescent="0.35">
      <c r="B4" s="19"/>
      <c r="C4" s="4" t="s">
        <v>5</v>
      </c>
      <c r="D4" t="s">
        <v>6</v>
      </c>
      <c r="E4" t="s">
        <v>30</v>
      </c>
      <c r="F4" s="5">
        <v>457000</v>
      </c>
      <c r="G4" s="5"/>
      <c r="H4" s="5">
        <f>F4+G4</f>
        <v>457000</v>
      </c>
    </row>
    <row r="5" spans="2:8" x14ac:dyDescent="0.35">
      <c r="B5" s="19"/>
      <c r="C5" s="4" t="s">
        <v>7</v>
      </c>
      <c r="D5" t="s">
        <v>8</v>
      </c>
      <c r="E5" t="s">
        <v>32</v>
      </c>
      <c r="F5" s="5">
        <v>582400</v>
      </c>
      <c r="G5" s="5"/>
      <c r="H5" s="5">
        <f t="shared" ref="H5:H8" si="0">F5+G5</f>
        <v>582400</v>
      </c>
    </row>
    <row r="6" spans="2:8" x14ac:dyDescent="0.35">
      <c r="B6" s="19"/>
      <c r="C6" s="4" t="s">
        <v>20</v>
      </c>
      <c r="D6" t="s">
        <v>21</v>
      </c>
      <c r="E6" t="s">
        <v>36</v>
      </c>
      <c r="F6" s="5">
        <v>641000</v>
      </c>
      <c r="G6" s="5"/>
      <c r="H6" s="5">
        <f t="shared" si="0"/>
        <v>641000</v>
      </c>
    </row>
    <row r="7" spans="2:8" x14ac:dyDescent="0.35">
      <c r="B7" s="19"/>
      <c r="C7" s="4" t="s">
        <v>40</v>
      </c>
      <c r="D7" t="s">
        <v>41</v>
      </c>
      <c r="E7" t="s">
        <v>30</v>
      </c>
      <c r="F7" s="5">
        <v>557000</v>
      </c>
      <c r="G7" s="5"/>
      <c r="H7" s="5">
        <f t="shared" si="0"/>
        <v>557000</v>
      </c>
    </row>
    <row r="8" spans="2:8" x14ac:dyDescent="0.35">
      <c r="B8" s="31"/>
      <c r="C8" s="3" t="s">
        <v>42</v>
      </c>
      <c r="D8" s="2" t="s">
        <v>43</v>
      </c>
      <c r="E8" s="2" t="s">
        <v>36</v>
      </c>
      <c r="F8" s="6">
        <v>574000</v>
      </c>
      <c r="G8" s="6"/>
      <c r="H8" s="6">
        <f t="shared" si="0"/>
        <v>574000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82841-CFDD-4A30-A0CE-BC1A26321913}">
  <dimension ref="C4:H14"/>
  <sheetViews>
    <sheetView workbookViewId="0">
      <selection activeCell="C2" sqref="C2"/>
    </sheetView>
  </sheetViews>
  <sheetFormatPr baseColWidth="10" defaultRowHeight="14.5" x14ac:dyDescent="0.35"/>
  <cols>
    <col min="1" max="1" width="11.1796875" bestFit="1" customWidth="1"/>
    <col min="3" max="3" width="12.81640625" customWidth="1"/>
    <col min="4" max="4" width="24.36328125" bestFit="1" customWidth="1"/>
    <col min="5" max="5" width="15.54296875" bestFit="1" customWidth="1"/>
    <col min="7" max="7" width="17.36328125" customWidth="1"/>
  </cols>
  <sheetData>
    <row r="4" spans="3:8" x14ac:dyDescent="0.35">
      <c r="C4" s="58" t="s">
        <v>2</v>
      </c>
      <c r="D4" s="60" t="s">
        <v>3</v>
      </c>
      <c r="E4" s="59" t="s">
        <v>27</v>
      </c>
      <c r="F4" s="59" t="s">
        <v>26</v>
      </c>
      <c r="G4" s="59" t="s">
        <v>119</v>
      </c>
      <c r="H4" s="61" t="s">
        <v>77</v>
      </c>
    </row>
    <row r="5" spans="3:8" x14ac:dyDescent="0.35">
      <c r="C5" s="8" t="s">
        <v>5</v>
      </c>
      <c r="D5" t="s">
        <v>6</v>
      </c>
      <c r="E5" t="s">
        <v>30</v>
      </c>
      <c r="F5" s="5">
        <v>457000</v>
      </c>
      <c r="G5" s="5"/>
      <c r="H5" s="5">
        <f>F5+G5</f>
        <v>457000</v>
      </c>
    </row>
    <row r="6" spans="3:8" x14ac:dyDescent="0.35">
      <c r="C6" s="8" t="s">
        <v>7</v>
      </c>
      <c r="D6" t="s">
        <v>8</v>
      </c>
      <c r="E6" t="s">
        <v>32</v>
      </c>
      <c r="F6" s="5">
        <v>582400</v>
      </c>
      <c r="G6" s="5"/>
      <c r="H6" s="5">
        <f t="shared" ref="H6:H14" si="0">F6+G6</f>
        <v>582400</v>
      </c>
    </row>
    <row r="7" spans="3:8" x14ac:dyDescent="0.35">
      <c r="C7" s="8" t="s">
        <v>9</v>
      </c>
      <c r="D7" t="s">
        <v>10</v>
      </c>
      <c r="E7" t="s">
        <v>32</v>
      </c>
      <c r="F7" s="5">
        <v>566000</v>
      </c>
      <c r="G7" s="5"/>
      <c r="H7" s="5">
        <f t="shared" si="0"/>
        <v>566000</v>
      </c>
    </row>
    <row r="8" spans="3:8" x14ac:dyDescent="0.35">
      <c r="C8" s="8" t="s">
        <v>16</v>
      </c>
      <c r="D8" t="s">
        <v>17</v>
      </c>
      <c r="E8" t="s">
        <v>36</v>
      </c>
      <c r="F8" s="5">
        <v>457000</v>
      </c>
      <c r="G8" s="5"/>
      <c r="H8" s="5">
        <f t="shared" si="0"/>
        <v>457000</v>
      </c>
    </row>
    <row r="9" spans="3:8" x14ac:dyDescent="0.35">
      <c r="C9" s="8" t="s">
        <v>18</v>
      </c>
      <c r="D9" t="s">
        <v>19</v>
      </c>
      <c r="E9" t="s">
        <v>32</v>
      </c>
      <c r="F9" s="5">
        <v>528000</v>
      </c>
      <c r="G9" s="5"/>
      <c r="H9" s="5">
        <f t="shared" si="0"/>
        <v>528000</v>
      </c>
    </row>
    <row r="10" spans="3:8" x14ac:dyDescent="0.35">
      <c r="C10" s="8" t="s">
        <v>20</v>
      </c>
      <c r="D10" t="s">
        <v>21</v>
      </c>
      <c r="E10" t="s">
        <v>36</v>
      </c>
      <c r="F10" s="5">
        <v>641000</v>
      </c>
      <c r="G10" s="5"/>
      <c r="H10" s="5">
        <f t="shared" si="0"/>
        <v>641000</v>
      </c>
    </row>
    <row r="11" spans="3:8" x14ac:dyDescent="0.35">
      <c r="C11" s="8" t="s">
        <v>22</v>
      </c>
      <c r="D11" t="s">
        <v>23</v>
      </c>
      <c r="E11" t="s">
        <v>36</v>
      </c>
      <c r="F11" s="5">
        <v>510000</v>
      </c>
      <c r="G11" s="5"/>
      <c r="H11" s="5">
        <f t="shared" si="0"/>
        <v>510000</v>
      </c>
    </row>
    <row r="12" spans="3:8" x14ac:dyDescent="0.35">
      <c r="C12" s="8" t="s">
        <v>24</v>
      </c>
      <c r="D12" t="s">
        <v>25</v>
      </c>
      <c r="E12" t="s">
        <v>30</v>
      </c>
      <c r="F12" s="5">
        <v>700000</v>
      </c>
      <c r="G12" s="5"/>
      <c r="H12" s="5">
        <f t="shared" si="0"/>
        <v>700000</v>
      </c>
    </row>
    <row r="13" spans="3:8" x14ac:dyDescent="0.35">
      <c r="C13" s="8" t="s">
        <v>40</v>
      </c>
      <c r="D13" t="s">
        <v>41</v>
      </c>
      <c r="E13" t="s">
        <v>30</v>
      </c>
      <c r="F13" s="5">
        <v>557000</v>
      </c>
      <c r="G13" s="5"/>
      <c r="H13" s="5">
        <f t="shared" si="0"/>
        <v>557000</v>
      </c>
    </row>
    <row r="14" spans="3:8" x14ac:dyDescent="0.35">
      <c r="C14" s="9" t="s">
        <v>42</v>
      </c>
      <c r="D14" s="2" t="s">
        <v>43</v>
      </c>
      <c r="E14" s="2" t="s">
        <v>36</v>
      </c>
      <c r="F14" s="6">
        <v>574000</v>
      </c>
      <c r="G14" s="6"/>
      <c r="H14" s="6">
        <f t="shared" si="0"/>
        <v>574000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FA0E0-DBF7-4F2B-8012-F3B16D550E63}">
  <dimension ref="B2:L16"/>
  <sheetViews>
    <sheetView workbookViewId="0">
      <selection activeCell="H4" sqref="H4"/>
    </sheetView>
  </sheetViews>
  <sheetFormatPr baseColWidth="10" defaultColWidth="11.453125" defaultRowHeight="14.5" x14ac:dyDescent="0.35"/>
  <cols>
    <col min="1" max="1" width="4.1796875" customWidth="1"/>
    <col min="2" max="2" width="27.54296875" customWidth="1"/>
    <col min="3" max="4" width="11.54296875" customWidth="1"/>
    <col min="7" max="7" width="12" customWidth="1"/>
    <col min="10" max="10" width="10.26953125" customWidth="1"/>
    <col min="11" max="11" width="19.54296875" customWidth="1"/>
  </cols>
  <sheetData>
    <row r="2" spans="2:12" x14ac:dyDescent="0.35">
      <c r="B2" s="34" t="s">
        <v>61</v>
      </c>
      <c r="C2" s="54" t="s">
        <v>45</v>
      </c>
      <c r="D2" s="54" t="s">
        <v>64</v>
      </c>
      <c r="E2" s="54" t="s">
        <v>54</v>
      </c>
      <c r="F2" s="54" t="s">
        <v>55</v>
      </c>
      <c r="G2" s="54" t="s">
        <v>46</v>
      </c>
      <c r="H2" s="54" t="s">
        <v>94</v>
      </c>
      <c r="J2" s="66" t="s">
        <v>95</v>
      </c>
      <c r="K2" s="67"/>
    </row>
    <row r="3" spans="2:12" x14ac:dyDescent="0.35">
      <c r="B3" t="s">
        <v>10</v>
      </c>
      <c r="C3" t="s">
        <v>47</v>
      </c>
      <c r="D3" t="s">
        <v>68</v>
      </c>
      <c r="E3" s="5">
        <v>4108792</v>
      </c>
      <c r="F3" s="5">
        <v>3761993</v>
      </c>
      <c r="G3" s="5">
        <f t="shared" ref="G3:G16" si="0">SUM(E3:F3)</f>
        <v>7870785</v>
      </c>
      <c r="H3" s="5"/>
      <c r="J3" s="55" t="s">
        <v>45</v>
      </c>
      <c r="K3" s="55" t="s">
        <v>96</v>
      </c>
      <c r="L3" s="33"/>
    </row>
    <row r="4" spans="2:12" x14ac:dyDescent="0.35">
      <c r="B4" t="s">
        <v>35</v>
      </c>
      <c r="C4" t="s">
        <v>48</v>
      </c>
      <c r="D4" t="s">
        <v>70</v>
      </c>
      <c r="E4" s="5">
        <v>2826258</v>
      </c>
      <c r="F4" s="5">
        <v>5452833</v>
      </c>
      <c r="G4" s="5">
        <f t="shared" si="0"/>
        <v>8279091</v>
      </c>
      <c r="H4" s="5"/>
      <c r="J4" s="35" t="s">
        <v>47</v>
      </c>
      <c r="K4" s="35">
        <v>7000000</v>
      </c>
      <c r="L4" s="16">
        <v>3.5000000000000003E-2</v>
      </c>
    </row>
    <row r="5" spans="2:12" x14ac:dyDescent="0.35">
      <c r="B5" t="s">
        <v>17</v>
      </c>
      <c r="C5" t="s">
        <v>47</v>
      </c>
      <c r="D5" t="s">
        <v>71</v>
      </c>
      <c r="E5" s="5">
        <v>7407818</v>
      </c>
      <c r="F5" s="5">
        <v>3157745</v>
      </c>
      <c r="G5" s="5">
        <f t="shared" si="0"/>
        <v>10565563</v>
      </c>
      <c r="H5" s="5"/>
      <c r="J5" s="35" t="s">
        <v>48</v>
      </c>
      <c r="K5" s="35">
        <v>10000000</v>
      </c>
      <c r="L5" s="16">
        <v>3.6499999999999998E-2</v>
      </c>
    </row>
    <row r="6" spans="2:12" x14ac:dyDescent="0.35">
      <c r="B6" t="s">
        <v>38</v>
      </c>
      <c r="C6" t="s">
        <v>47</v>
      </c>
      <c r="D6" t="s">
        <v>73</v>
      </c>
      <c r="E6" s="5">
        <v>4358000</v>
      </c>
      <c r="F6" s="5">
        <v>8426000</v>
      </c>
      <c r="G6" s="5">
        <f t="shared" si="0"/>
        <v>12784000</v>
      </c>
      <c r="H6" s="5"/>
    </row>
    <row r="7" spans="2:12" x14ac:dyDescent="0.35">
      <c r="B7" t="s">
        <v>8</v>
      </c>
      <c r="C7" t="s">
        <v>48</v>
      </c>
      <c r="D7" t="s">
        <v>70</v>
      </c>
      <c r="E7" s="5">
        <v>1130677</v>
      </c>
      <c r="F7" s="5">
        <v>5067890</v>
      </c>
      <c r="G7" s="5">
        <f t="shared" si="0"/>
        <v>6198567</v>
      </c>
      <c r="H7" s="5"/>
    </row>
    <row r="8" spans="2:12" x14ac:dyDescent="0.35">
      <c r="B8" t="s">
        <v>19</v>
      </c>
      <c r="C8" t="s">
        <v>47</v>
      </c>
      <c r="D8" t="s">
        <v>71</v>
      </c>
      <c r="E8" s="5">
        <v>6906087</v>
      </c>
      <c r="F8" s="5">
        <v>3885627</v>
      </c>
      <c r="G8" s="5">
        <f t="shared" si="0"/>
        <v>10791714</v>
      </c>
      <c r="H8" s="5"/>
    </row>
    <row r="9" spans="2:12" x14ac:dyDescent="0.35">
      <c r="B9" t="s">
        <v>15</v>
      </c>
      <c r="C9" t="s">
        <v>49</v>
      </c>
      <c r="D9" t="s">
        <v>75</v>
      </c>
      <c r="E9" s="5">
        <v>1990275</v>
      </c>
      <c r="F9" s="5">
        <v>1632192</v>
      </c>
      <c r="G9" s="5">
        <f t="shared" si="0"/>
        <v>3622467</v>
      </c>
      <c r="H9" s="5"/>
    </row>
    <row r="10" spans="2:12" x14ac:dyDescent="0.35">
      <c r="B10" t="s">
        <v>6</v>
      </c>
      <c r="C10" t="s">
        <v>47</v>
      </c>
      <c r="D10" t="s">
        <v>68</v>
      </c>
      <c r="E10" s="5">
        <v>2345876</v>
      </c>
      <c r="F10" s="5">
        <v>5762571</v>
      </c>
      <c r="G10" s="5">
        <f t="shared" si="0"/>
        <v>8108447</v>
      </c>
      <c r="H10" s="5"/>
    </row>
    <row r="11" spans="2:12" x14ac:dyDescent="0.35">
      <c r="B11" t="s">
        <v>41</v>
      </c>
      <c r="C11" t="s">
        <v>48</v>
      </c>
      <c r="D11" t="s">
        <v>70</v>
      </c>
      <c r="E11" s="5">
        <v>4297000</v>
      </c>
      <c r="F11" s="5">
        <v>10052000</v>
      </c>
      <c r="G11" s="5">
        <f t="shared" si="0"/>
        <v>14349000</v>
      </c>
      <c r="H11" s="5"/>
    </row>
    <row r="12" spans="2:12" x14ac:dyDescent="0.35">
      <c r="B12" t="s">
        <v>50</v>
      </c>
      <c r="C12" t="s">
        <v>49</v>
      </c>
      <c r="D12" t="s">
        <v>97</v>
      </c>
      <c r="E12" s="5">
        <v>5000000</v>
      </c>
      <c r="F12" s="5">
        <v>4470000</v>
      </c>
      <c r="G12" s="5">
        <f t="shared" si="0"/>
        <v>9470000</v>
      </c>
      <c r="H12" s="5"/>
    </row>
    <row r="13" spans="2:12" x14ac:dyDescent="0.35">
      <c r="B13" t="s">
        <v>13</v>
      </c>
      <c r="C13" t="s">
        <v>47</v>
      </c>
      <c r="D13" t="s">
        <v>68</v>
      </c>
      <c r="E13" s="5">
        <v>8731335</v>
      </c>
      <c r="F13" s="5">
        <v>2453000</v>
      </c>
      <c r="G13" s="5">
        <f t="shared" si="0"/>
        <v>11184335</v>
      </c>
      <c r="H13" s="5"/>
    </row>
    <row r="14" spans="2:12" x14ac:dyDescent="0.35">
      <c r="B14" t="s">
        <v>58</v>
      </c>
      <c r="C14" t="s">
        <v>49</v>
      </c>
      <c r="D14" t="s">
        <v>75</v>
      </c>
      <c r="E14" s="5">
        <v>5877136</v>
      </c>
      <c r="F14" s="5">
        <v>4488758</v>
      </c>
      <c r="G14" s="5">
        <f t="shared" si="0"/>
        <v>10365894</v>
      </c>
      <c r="H14" s="5"/>
    </row>
    <row r="15" spans="2:12" x14ac:dyDescent="0.35">
      <c r="B15" t="s">
        <v>59</v>
      </c>
      <c r="C15" t="s">
        <v>47</v>
      </c>
      <c r="D15" t="s">
        <v>73</v>
      </c>
      <c r="E15" s="5">
        <v>1544000</v>
      </c>
      <c r="F15" s="5">
        <v>8152991</v>
      </c>
      <c r="G15" s="5">
        <f t="shared" si="0"/>
        <v>9696991</v>
      </c>
      <c r="H15" s="5"/>
    </row>
    <row r="16" spans="2:12" x14ac:dyDescent="0.35">
      <c r="B16" s="2" t="s">
        <v>60</v>
      </c>
      <c r="C16" s="2" t="s">
        <v>48</v>
      </c>
      <c r="D16" s="2" t="s">
        <v>69</v>
      </c>
      <c r="E16" s="6">
        <v>1557269</v>
      </c>
      <c r="F16" s="6">
        <v>7749360</v>
      </c>
      <c r="G16" s="6">
        <f t="shared" si="0"/>
        <v>9306629</v>
      </c>
      <c r="H16" s="6"/>
    </row>
  </sheetData>
  <mergeCells count="1">
    <mergeCell ref="J2:K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DD7C1-F8DA-4EA8-83C7-63A635B41294}">
  <dimension ref="B2:L16"/>
  <sheetViews>
    <sheetView workbookViewId="0">
      <selection activeCell="K7" sqref="K7"/>
    </sheetView>
  </sheetViews>
  <sheetFormatPr baseColWidth="10" defaultColWidth="11.453125" defaultRowHeight="14.5" x14ac:dyDescent="0.35"/>
  <cols>
    <col min="1" max="1" width="6.08984375" customWidth="1"/>
    <col min="2" max="2" width="27.54296875" customWidth="1"/>
    <col min="3" max="3" width="9.81640625" customWidth="1"/>
    <col min="5" max="5" width="10.54296875" customWidth="1"/>
    <col min="6" max="6" width="12" customWidth="1"/>
    <col min="7" max="7" width="14.90625" customWidth="1"/>
    <col min="8" max="8" width="15" customWidth="1"/>
    <col min="9" max="9" width="5.6328125" customWidth="1"/>
    <col min="10" max="10" width="13.1796875" customWidth="1"/>
    <col min="11" max="11" width="17.1796875" customWidth="1"/>
    <col min="12" max="12" width="10" customWidth="1"/>
    <col min="13" max="13" width="14.1796875" customWidth="1"/>
  </cols>
  <sheetData>
    <row r="2" spans="2:12" x14ac:dyDescent="0.35">
      <c r="B2" s="20" t="s">
        <v>61</v>
      </c>
      <c r="C2" s="21" t="s">
        <v>45</v>
      </c>
      <c r="D2" s="21" t="s">
        <v>54</v>
      </c>
      <c r="E2" s="21" t="s">
        <v>55</v>
      </c>
      <c r="F2" s="21" t="s">
        <v>46</v>
      </c>
      <c r="G2" s="21" t="s">
        <v>120</v>
      </c>
      <c r="H2" s="21" t="s">
        <v>121</v>
      </c>
      <c r="J2" s="68" t="s">
        <v>95</v>
      </c>
      <c r="K2" s="69"/>
    </row>
    <row r="3" spans="2:12" x14ac:dyDescent="0.35">
      <c r="B3" t="s">
        <v>10</v>
      </c>
      <c r="C3" t="s">
        <v>47</v>
      </c>
      <c r="D3" s="5">
        <v>4108000</v>
      </c>
      <c r="E3" s="5">
        <v>3761993</v>
      </c>
      <c r="F3" s="5">
        <f t="shared" ref="F3:F16" si="0">SUM(D3:E3)</f>
        <v>7869993</v>
      </c>
      <c r="G3" s="5"/>
      <c r="H3" s="5"/>
      <c r="J3" s="18" t="s">
        <v>45</v>
      </c>
      <c r="K3" s="18" t="s">
        <v>122</v>
      </c>
      <c r="L3" s="33"/>
    </row>
    <row r="4" spans="2:12" x14ac:dyDescent="0.35">
      <c r="B4" t="s">
        <v>35</v>
      </c>
      <c r="C4" t="s">
        <v>48</v>
      </c>
      <c r="D4" s="5">
        <v>2826258</v>
      </c>
      <c r="E4" s="5">
        <v>5452833</v>
      </c>
      <c r="F4" s="5">
        <f t="shared" si="0"/>
        <v>8279091</v>
      </c>
      <c r="G4" s="5"/>
      <c r="H4" s="5"/>
      <c r="J4" s="35"/>
      <c r="K4" s="35">
        <v>7000000</v>
      </c>
      <c r="L4" s="16">
        <v>3.5000000000000003E-2</v>
      </c>
    </row>
    <row r="5" spans="2:12" x14ac:dyDescent="0.35">
      <c r="B5" t="s">
        <v>17</v>
      </c>
      <c r="C5" t="s">
        <v>47</v>
      </c>
      <c r="D5" s="5">
        <v>7407818</v>
      </c>
      <c r="E5" s="5">
        <v>3157745</v>
      </c>
      <c r="F5" s="5">
        <f t="shared" si="0"/>
        <v>10565563</v>
      </c>
      <c r="G5" s="5"/>
      <c r="H5" s="5"/>
      <c r="J5" s="35"/>
      <c r="K5" s="35">
        <v>8000000</v>
      </c>
      <c r="L5" s="16">
        <v>3.6499999999999998E-2</v>
      </c>
    </row>
    <row r="6" spans="2:12" x14ac:dyDescent="0.35">
      <c r="B6" t="s">
        <v>38</v>
      </c>
      <c r="C6" t="s">
        <v>47</v>
      </c>
      <c r="D6" s="5">
        <v>4358000</v>
      </c>
      <c r="E6" s="5">
        <v>8426000</v>
      </c>
      <c r="F6" s="5">
        <f t="shared" si="0"/>
        <v>12784000</v>
      </c>
      <c r="G6" s="5"/>
      <c r="H6" s="5"/>
    </row>
    <row r="7" spans="2:12" x14ac:dyDescent="0.35">
      <c r="B7" t="s">
        <v>8</v>
      </c>
      <c r="C7" t="s">
        <v>48</v>
      </c>
      <c r="D7" s="5">
        <v>1130677</v>
      </c>
      <c r="E7" s="5">
        <v>5067890</v>
      </c>
      <c r="F7" s="5">
        <f t="shared" si="0"/>
        <v>6198567</v>
      </c>
      <c r="G7" s="5"/>
      <c r="H7" s="5"/>
    </row>
    <row r="8" spans="2:12" x14ac:dyDescent="0.35">
      <c r="B8" t="s">
        <v>19</v>
      </c>
      <c r="C8" t="s">
        <v>47</v>
      </c>
      <c r="D8" s="5">
        <v>6906087</v>
      </c>
      <c r="E8" s="5">
        <v>3885627</v>
      </c>
      <c r="F8" s="5">
        <f t="shared" si="0"/>
        <v>10791714</v>
      </c>
      <c r="G8" s="5"/>
      <c r="H8" s="5"/>
    </row>
    <row r="9" spans="2:12" x14ac:dyDescent="0.35">
      <c r="B9" t="s">
        <v>15</v>
      </c>
      <c r="C9" t="s">
        <v>49</v>
      </c>
      <c r="D9" s="5">
        <v>1990275</v>
      </c>
      <c r="E9" s="5">
        <v>1632192</v>
      </c>
      <c r="F9" s="5">
        <f t="shared" si="0"/>
        <v>3622467</v>
      </c>
      <c r="G9" s="5"/>
      <c r="H9" s="5"/>
    </row>
    <row r="10" spans="2:12" x14ac:dyDescent="0.35">
      <c r="B10" t="s">
        <v>6</v>
      </c>
      <c r="C10" t="s">
        <v>47</v>
      </c>
      <c r="D10" s="5">
        <v>2345876</v>
      </c>
      <c r="E10" s="5">
        <v>5762571</v>
      </c>
      <c r="F10" s="5">
        <f t="shared" si="0"/>
        <v>8108447</v>
      </c>
      <c r="G10" s="5"/>
      <c r="H10" s="5"/>
    </row>
    <row r="11" spans="2:12" x14ac:dyDescent="0.35">
      <c r="B11" t="s">
        <v>41</v>
      </c>
      <c r="C11" t="s">
        <v>48</v>
      </c>
      <c r="D11" s="5">
        <v>4297000</v>
      </c>
      <c r="E11" s="5">
        <v>10052000</v>
      </c>
      <c r="F11" s="5">
        <f t="shared" si="0"/>
        <v>14349000</v>
      </c>
      <c r="G11" s="5"/>
      <c r="H11" s="5"/>
    </row>
    <row r="12" spans="2:12" x14ac:dyDescent="0.35">
      <c r="B12" t="s">
        <v>50</v>
      </c>
      <c r="C12" t="s">
        <v>49</v>
      </c>
      <c r="D12" s="5">
        <v>5000000</v>
      </c>
      <c r="E12" s="5">
        <v>4470000</v>
      </c>
      <c r="F12" s="5">
        <f t="shared" si="0"/>
        <v>9470000</v>
      </c>
      <c r="G12" s="5"/>
      <c r="H12" s="5"/>
    </row>
    <row r="13" spans="2:12" x14ac:dyDescent="0.35">
      <c r="B13" t="s">
        <v>13</v>
      </c>
      <c r="C13" t="s">
        <v>47</v>
      </c>
      <c r="D13" s="5">
        <v>8731335</v>
      </c>
      <c r="E13" s="5">
        <v>2453000</v>
      </c>
      <c r="F13" s="5">
        <f t="shared" si="0"/>
        <v>11184335</v>
      </c>
      <c r="G13" s="5"/>
      <c r="H13" s="5"/>
    </row>
    <row r="14" spans="2:12" x14ac:dyDescent="0.35">
      <c r="B14" t="s">
        <v>58</v>
      </c>
      <c r="C14" t="s">
        <v>49</v>
      </c>
      <c r="D14" s="5">
        <v>5877136</v>
      </c>
      <c r="E14" s="5">
        <v>4488758</v>
      </c>
      <c r="F14" s="5">
        <f t="shared" si="0"/>
        <v>10365894</v>
      </c>
      <c r="G14" s="5"/>
      <c r="H14" s="5"/>
    </row>
    <row r="15" spans="2:12" x14ac:dyDescent="0.35">
      <c r="B15" t="s">
        <v>59</v>
      </c>
      <c r="C15" t="s">
        <v>47</v>
      </c>
      <c r="D15" s="5">
        <v>1544000</v>
      </c>
      <c r="E15" s="5">
        <v>8152991</v>
      </c>
      <c r="F15" s="5">
        <f t="shared" si="0"/>
        <v>9696991</v>
      </c>
      <c r="G15" s="5"/>
      <c r="H15" s="5"/>
    </row>
    <row r="16" spans="2:12" x14ac:dyDescent="0.35">
      <c r="B16" s="2" t="s">
        <v>60</v>
      </c>
      <c r="C16" s="2" t="s">
        <v>48</v>
      </c>
      <c r="D16" s="6">
        <v>1557269</v>
      </c>
      <c r="E16" s="6">
        <v>7749360</v>
      </c>
      <c r="F16" s="6">
        <f t="shared" si="0"/>
        <v>9306629</v>
      </c>
      <c r="G16" s="5"/>
      <c r="H16" s="5"/>
    </row>
  </sheetData>
  <mergeCells count="1">
    <mergeCell ref="J2:K2"/>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9</xdr:col>
                    <xdr:colOff>31750</xdr:colOff>
                    <xdr:row>3</xdr:row>
                    <xdr:rowOff>19050</xdr:rowOff>
                  </from>
                  <to>
                    <xdr:col>9</xdr:col>
                    <xdr:colOff>717550</xdr:colOff>
                    <xdr:row>3</xdr:row>
                    <xdr:rowOff>171450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9</xdr:col>
                    <xdr:colOff>31750</xdr:colOff>
                    <xdr:row>4</xdr:row>
                    <xdr:rowOff>19050</xdr:rowOff>
                  </from>
                  <to>
                    <xdr:col>9</xdr:col>
                    <xdr:colOff>717550</xdr:colOff>
                    <xdr:row>4</xdr:row>
                    <xdr:rowOff>171450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F5AE3-9707-4D58-9463-074BB3CF6CB6}">
  <dimension ref="B2:K16"/>
  <sheetViews>
    <sheetView workbookViewId="0">
      <selection activeCell="I17" sqref="I17"/>
    </sheetView>
  </sheetViews>
  <sheetFormatPr baseColWidth="10" defaultColWidth="20.26953125" defaultRowHeight="15.5" x14ac:dyDescent="0.35"/>
  <cols>
    <col min="1" max="1" width="8.26953125" style="37" customWidth="1"/>
    <col min="2" max="2" width="14.1796875" style="37" customWidth="1"/>
    <col min="3" max="3" width="21.1796875" style="46" customWidth="1"/>
    <col min="4" max="4" width="10" style="37" customWidth="1"/>
    <col min="5" max="5" width="13.7265625" style="37" customWidth="1"/>
    <col min="6" max="6" width="14" style="37" customWidth="1"/>
    <col min="7" max="7" width="20.26953125" style="37"/>
    <col min="8" max="8" width="17.453125" style="37" customWidth="1"/>
    <col min="9" max="9" width="6.26953125" style="37" bestFit="1" customWidth="1"/>
    <col min="10" max="10" width="12.1796875" style="37" customWidth="1"/>
    <col min="11" max="16384" width="20.26953125" style="37"/>
  </cols>
  <sheetData>
    <row r="2" spans="2:11" s="36" customFormat="1" x14ac:dyDescent="0.35">
      <c r="B2" s="47" t="s">
        <v>98</v>
      </c>
      <c r="C2" s="47" t="s">
        <v>0</v>
      </c>
      <c r="D2" s="47" t="s">
        <v>45</v>
      </c>
      <c r="E2" s="48" t="s">
        <v>99</v>
      </c>
      <c r="F2" s="48" t="s">
        <v>94</v>
      </c>
      <c r="H2" s="49" t="s">
        <v>100</v>
      </c>
      <c r="I2" s="50"/>
      <c r="J2" s="37"/>
    </row>
    <row r="3" spans="2:11" x14ac:dyDescent="0.35">
      <c r="B3" s="38">
        <v>1968</v>
      </c>
      <c r="C3" s="39" t="s">
        <v>101</v>
      </c>
      <c r="D3" s="40" t="s">
        <v>47</v>
      </c>
      <c r="E3" s="41">
        <v>3200000</v>
      </c>
      <c r="F3" s="41"/>
      <c r="H3" s="51" t="s">
        <v>45</v>
      </c>
      <c r="I3" s="52" t="s">
        <v>84</v>
      </c>
      <c r="J3" s="53" t="s">
        <v>102</v>
      </c>
    </row>
    <row r="4" spans="2:11" x14ac:dyDescent="0.35">
      <c r="B4" s="38">
        <v>1674</v>
      </c>
      <c r="C4" s="39" t="s">
        <v>103</v>
      </c>
      <c r="D4" s="40" t="s">
        <v>48</v>
      </c>
      <c r="E4" s="41">
        <v>3200000</v>
      </c>
      <c r="F4" s="41"/>
      <c r="H4" s="39" t="s">
        <v>104</v>
      </c>
      <c r="I4" s="42">
        <v>9.5000000000000001E-2</v>
      </c>
      <c r="J4" s="43">
        <v>0.02</v>
      </c>
      <c r="K4" s="44"/>
    </row>
    <row r="5" spans="2:11" x14ac:dyDescent="0.35">
      <c r="B5" s="38">
        <v>1516</v>
      </c>
      <c r="C5" s="39" t="s">
        <v>105</v>
      </c>
      <c r="D5" s="40" t="s">
        <v>47</v>
      </c>
      <c r="E5" s="41">
        <v>4500000</v>
      </c>
      <c r="F5" s="41"/>
    </row>
    <row r="6" spans="2:11" x14ac:dyDescent="0.35">
      <c r="B6" s="38">
        <v>1330</v>
      </c>
      <c r="C6" s="39" t="s">
        <v>106</v>
      </c>
      <c r="D6" s="40" t="s">
        <v>48</v>
      </c>
      <c r="E6" s="41">
        <v>3200000</v>
      </c>
      <c r="F6" s="41"/>
    </row>
    <row r="7" spans="2:11" x14ac:dyDescent="0.35">
      <c r="B7" s="38">
        <v>1949</v>
      </c>
      <c r="C7" s="39" t="s">
        <v>107</v>
      </c>
      <c r="D7" s="40" t="s">
        <v>48</v>
      </c>
      <c r="E7" s="41">
        <v>4100000</v>
      </c>
      <c r="F7" s="41"/>
    </row>
    <row r="8" spans="2:11" x14ac:dyDescent="0.35">
      <c r="B8" s="38">
        <v>1329</v>
      </c>
      <c r="C8" s="39" t="s">
        <v>108</v>
      </c>
      <c r="D8" s="40" t="s">
        <v>48</v>
      </c>
      <c r="E8" s="41">
        <v>3500000</v>
      </c>
      <c r="F8" s="41"/>
    </row>
    <row r="9" spans="2:11" x14ac:dyDescent="0.35">
      <c r="B9" s="38">
        <v>1572</v>
      </c>
      <c r="C9" s="39" t="s">
        <v>109</v>
      </c>
      <c r="D9" s="40" t="s">
        <v>57</v>
      </c>
      <c r="E9" s="41">
        <v>3600000</v>
      </c>
      <c r="F9" s="41"/>
      <c r="I9" s="45"/>
    </row>
    <row r="10" spans="2:11" x14ac:dyDescent="0.35">
      <c r="B10" s="38">
        <v>1300</v>
      </c>
      <c r="C10" s="39" t="s">
        <v>110</v>
      </c>
      <c r="D10" s="40" t="s">
        <v>47</v>
      </c>
      <c r="E10" s="41">
        <v>2300000</v>
      </c>
      <c r="F10" s="41"/>
    </row>
    <row r="11" spans="2:11" x14ac:dyDescent="0.35">
      <c r="B11" s="38">
        <v>1303</v>
      </c>
      <c r="C11" s="39" t="s">
        <v>58</v>
      </c>
      <c r="D11" s="40" t="s">
        <v>56</v>
      </c>
      <c r="E11" s="41">
        <v>5600000</v>
      </c>
      <c r="F11" s="41"/>
      <c r="I11" s="36"/>
      <c r="J11" s="36"/>
    </row>
    <row r="12" spans="2:11" x14ac:dyDescent="0.35">
      <c r="B12" s="38">
        <v>1302</v>
      </c>
      <c r="C12" s="39" t="s">
        <v>59</v>
      </c>
      <c r="D12" s="40" t="s">
        <v>47</v>
      </c>
      <c r="E12" s="41">
        <v>3800000</v>
      </c>
      <c r="F12" s="41"/>
    </row>
    <row r="13" spans="2:11" x14ac:dyDescent="0.35">
      <c r="B13" s="38">
        <v>1334</v>
      </c>
      <c r="C13" s="39" t="s">
        <v>60</v>
      </c>
      <c r="D13" s="40" t="s">
        <v>56</v>
      </c>
      <c r="E13" s="41">
        <v>1350000</v>
      </c>
      <c r="F13" s="41"/>
    </row>
    <row r="14" spans="2:11" x14ac:dyDescent="0.35">
      <c r="B14" s="38">
        <v>1975</v>
      </c>
      <c r="C14" s="39" t="s">
        <v>111</v>
      </c>
      <c r="D14" s="40" t="s">
        <v>57</v>
      </c>
      <c r="E14" s="41">
        <v>3200000</v>
      </c>
      <c r="F14" s="41"/>
    </row>
    <row r="15" spans="2:11" x14ac:dyDescent="0.35">
      <c r="B15" s="38">
        <v>1759</v>
      </c>
      <c r="C15" s="39" t="s">
        <v>112</v>
      </c>
      <c r="D15" s="40" t="s">
        <v>47</v>
      </c>
      <c r="E15" s="41">
        <v>4700000</v>
      </c>
      <c r="F15" s="41"/>
    </row>
    <row r="16" spans="2:11" x14ac:dyDescent="0.35">
      <c r="B16" s="38">
        <v>1427</v>
      </c>
      <c r="C16" s="39" t="s">
        <v>113</v>
      </c>
      <c r="D16" s="40" t="s">
        <v>47</v>
      </c>
      <c r="E16" s="41">
        <v>3400000</v>
      </c>
      <c r="F16" s="41"/>
    </row>
  </sheetData>
  <dataValidations count="1">
    <dataValidation type="list" allowBlank="1" showInputMessage="1" showErrorMessage="1" sqref="WLT983052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H65544 JD65544 SZ65544 ACV65544 AMR65544 AWN65544 BGJ65544 BQF65544 CAB65544 CJX65544 CTT65544 DDP65544 DNL65544 DXH65544 EHD65544 EQZ65544 FAV65544 FKR65544 FUN65544 GEJ65544 GOF65544 GYB65544 HHX65544 HRT65544 IBP65544 ILL65544 IVH65544 JFD65544 JOZ65544 JYV65544 KIR65544 KSN65544 LCJ65544 LMF65544 LWB65544 MFX65544 MPT65544 MZP65544 NJL65544 NTH65544 ODD65544 OMZ65544 OWV65544 PGR65544 PQN65544 QAJ65544 QKF65544 QUB65544 RDX65544 RNT65544 RXP65544 SHL65544 SRH65544 TBD65544 TKZ65544 TUV65544 UER65544 UON65544 UYJ65544 VIF65544 VSB65544 WBX65544 WLT65544 WVP65544 H131080 JD131080 SZ131080 ACV131080 AMR131080 AWN131080 BGJ131080 BQF131080 CAB131080 CJX131080 CTT131080 DDP131080 DNL131080 DXH131080 EHD131080 EQZ131080 FAV131080 FKR131080 FUN131080 GEJ131080 GOF131080 GYB131080 HHX131080 HRT131080 IBP131080 ILL131080 IVH131080 JFD131080 JOZ131080 JYV131080 KIR131080 KSN131080 LCJ131080 LMF131080 LWB131080 MFX131080 MPT131080 MZP131080 NJL131080 NTH131080 ODD131080 OMZ131080 OWV131080 PGR131080 PQN131080 QAJ131080 QKF131080 QUB131080 RDX131080 RNT131080 RXP131080 SHL131080 SRH131080 TBD131080 TKZ131080 TUV131080 UER131080 UON131080 UYJ131080 VIF131080 VSB131080 WBX131080 WLT131080 WVP131080 H196616 JD196616 SZ196616 ACV196616 AMR196616 AWN196616 BGJ196616 BQF196616 CAB196616 CJX196616 CTT196616 DDP196616 DNL196616 DXH196616 EHD196616 EQZ196616 FAV196616 FKR196616 FUN196616 GEJ196616 GOF196616 GYB196616 HHX196616 HRT196616 IBP196616 ILL196616 IVH196616 JFD196616 JOZ196616 JYV196616 KIR196616 KSN196616 LCJ196616 LMF196616 LWB196616 MFX196616 MPT196616 MZP196616 NJL196616 NTH196616 ODD196616 OMZ196616 OWV196616 PGR196616 PQN196616 QAJ196616 QKF196616 QUB196616 RDX196616 RNT196616 RXP196616 SHL196616 SRH196616 TBD196616 TKZ196616 TUV196616 UER196616 UON196616 UYJ196616 VIF196616 VSB196616 WBX196616 WLT196616 WVP196616 H262152 JD262152 SZ262152 ACV262152 AMR262152 AWN262152 BGJ262152 BQF262152 CAB262152 CJX262152 CTT262152 DDP262152 DNL262152 DXH262152 EHD262152 EQZ262152 FAV262152 FKR262152 FUN262152 GEJ262152 GOF262152 GYB262152 HHX262152 HRT262152 IBP262152 ILL262152 IVH262152 JFD262152 JOZ262152 JYV262152 KIR262152 KSN262152 LCJ262152 LMF262152 LWB262152 MFX262152 MPT262152 MZP262152 NJL262152 NTH262152 ODD262152 OMZ262152 OWV262152 PGR262152 PQN262152 QAJ262152 QKF262152 QUB262152 RDX262152 RNT262152 RXP262152 SHL262152 SRH262152 TBD262152 TKZ262152 TUV262152 UER262152 UON262152 UYJ262152 VIF262152 VSB262152 WBX262152 WLT262152 WVP262152 H327688 JD327688 SZ327688 ACV327688 AMR327688 AWN327688 BGJ327688 BQF327688 CAB327688 CJX327688 CTT327688 DDP327688 DNL327688 DXH327688 EHD327688 EQZ327688 FAV327688 FKR327688 FUN327688 GEJ327688 GOF327688 GYB327688 HHX327688 HRT327688 IBP327688 ILL327688 IVH327688 JFD327688 JOZ327688 JYV327688 KIR327688 KSN327688 LCJ327688 LMF327688 LWB327688 MFX327688 MPT327688 MZP327688 NJL327688 NTH327688 ODD327688 OMZ327688 OWV327688 PGR327688 PQN327688 QAJ327688 QKF327688 QUB327688 RDX327688 RNT327688 RXP327688 SHL327688 SRH327688 TBD327688 TKZ327688 TUV327688 UER327688 UON327688 UYJ327688 VIF327688 VSB327688 WBX327688 WLT327688 WVP327688 H393224 JD393224 SZ393224 ACV393224 AMR393224 AWN393224 BGJ393224 BQF393224 CAB393224 CJX393224 CTT393224 DDP393224 DNL393224 DXH393224 EHD393224 EQZ393224 FAV393224 FKR393224 FUN393224 GEJ393224 GOF393224 GYB393224 HHX393224 HRT393224 IBP393224 ILL393224 IVH393224 JFD393224 JOZ393224 JYV393224 KIR393224 KSN393224 LCJ393224 LMF393224 LWB393224 MFX393224 MPT393224 MZP393224 NJL393224 NTH393224 ODD393224 OMZ393224 OWV393224 PGR393224 PQN393224 QAJ393224 QKF393224 QUB393224 RDX393224 RNT393224 RXP393224 SHL393224 SRH393224 TBD393224 TKZ393224 TUV393224 UER393224 UON393224 UYJ393224 VIF393224 VSB393224 WBX393224 WLT393224 WVP393224 H458760 JD458760 SZ458760 ACV458760 AMR458760 AWN458760 BGJ458760 BQF458760 CAB458760 CJX458760 CTT458760 DDP458760 DNL458760 DXH458760 EHD458760 EQZ458760 FAV458760 FKR458760 FUN458760 GEJ458760 GOF458760 GYB458760 HHX458760 HRT458760 IBP458760 ILL458760 IVH458760 JFD458760 JOZ458760 JYV458760 KIR458760 KSN458760 LCJ458760 LMF458760 LWB458760 MFX458760 MPT458760 MZP458760 NJL458760 NTH458760 ODD458760 OMZ458760 OWV458760 PGR458760 PQN458760 QAJ458760 QKF458760 QUB458760 RDX458760 RNT458760 RXP458760 SHL458760 SRH458760 TBD458760 TKZ458760 TUV458760 UER458760 UON458760 UYJ458760 VIF458760 VSB458760 WBX458760 WLT458760 WVP458760 H524296 JD524296 SZ524296 ACV524296 AMR524296 AWN524296 BGJ524296 BQF524296 CAB524296 CJX524296 CTT524296 DDP524296 DNL524296 DXH524296 EHD524296 EQZ524296 FAV524296 FKR524296 FUN524296 GEJ524296 GOF524296 GYB524296 HHX524296 HRT524296 IBP524296 ILL524296 IVH524296 JFD524296 JOZ524296 JYV524296 KIR524296 KSN524296 LCJ524296 LMF524296 LWB524296 MFX524296 MPT524296 MZP524296 NJL524296 NTH524296 ODD524296 OMZ524296 OWV524296 PGR524296 PQN524296 QAJ524296 QKF524296 QUB524296 RDX524296 RNT524296 RXP524296 SHL524296 SRH524296 TBD524296 TKZ524296 TUV524296 UER524296 UON524296 UYJ524296 VIF524296 VSB524296 WBX524296 WLT524296 WVP524296 H589832 JD589832 SZ589832 ACV589832 AMR589832 AWN589832 BGJ589832 BQF589832 CAB589832 CJX589832 CTT589832 DDP589832 DNL589832 DXH589832 EHD589832 EQZ589832 FAV589832 FKR589832 FUN589832 GEJ589832 GOF589832 GYB589832 HHX589832 HRT589832 IBP589832 ILL589832 IVH589832 JFD589832 JOZ589832 JYV589832 KIR589832 KSN589832 LCJ589832 LMF589832 LWB589832 MFX589832 MPT589832 MZP589832 NJL589832 NTH589832 ODD589832 OMZ589832 OWV589832 PGR589832 PQN589832 QAJ589832 QKF589832 QUB589832 RDX589832 RNT589832 RXP589832 SHL589832 SRH589832 TBD589832 TKZ589832 TUV589832 UER589832 UON589832 UYJ589832 VIF589832 VSB589832 WBX589832 WLT589832 WVP589832 H655368 JD655368 SZ655368 ACV655368 AMR655368 AWN655368 BGJ655368 BQF655368 CAB655368 CJX655368 CTT655368 DDP655368 DNL655368 DXH655368 EHD655368 EQZ655368 FAV655368 FKR655368 FUN655368 GEJ655368 GOF655368 GYB655368 HHX655368 HRT655368 IBP655368 ILL655368 IVH655368 JFD655368 JOZ655368 JYV655368 KIR655368 KSN655368 LCJ655368 LMF655368 LWB655368 MFX655368 MPT655368 MZP655368 NJL655368 NTH655368 ODD655368 OMZ655368 OWV655368 PGR655368 PQN655368 QAJ655368 QKF655368 QUB655368 RDX655368 RNT655368 RXP655368 SHL655368 SRH655368 TBD655368 TKZ655368 TUV655368 UER655368 UON655368 UYJ655368 VIF655368 VSB655368 WBX655368 WLT655368 WVP655368 H720904 JD720904 SZ720904 ACV720904 AMR720904 AWN720904 BGJ720904 BQF720904 CAB720904 CJX720904 CTT720904 DDP720904 DNL720904 DXH720904 EHD720904 EQZ720904 FAV720904 FKR720904 FUN720904 GEJ720904 GOF720904 GYB720904 HHX720904 HRT720904 IBP720904 ILL720904 IVH720904 JFD720904 JOZ720904 JYV720904 KIR720904 KSN720904 LCJ720904 LMF720904 LWB720904 MFX720904 MPT720904 MZP720904 NJL720904 NTH720904 ODD720904 OMZ720904 OWV720904 PGR720904 PQN720904 QAJ720904 QKF720904 QUB720904 RDX720904 RNT720904 RXP720904 SHL720904 SRH720904 TBD720904 TKZ720904 TUV720904 UER720904 UON720904 UYJ720904 VIF720904 VSB720904 WBX720904 WLT720904 WVP720904 H786440 JD786440 SZ786440 ACV786440 AMR786440 AWN786440 BGJ786440 BQF786440 CAB786440 CJX786440 CTT786440 DDP786440 DNL786440 DXH786440 EHD786440 EQZ786440 FAV786440 FKR786440 FUN786440 GEJ786440 GOF786440 GYB786440 HHX786440 HRT786440 IBP786440 ILL786440 IVH786440 JFD786440 JOZ786440 JYV786440 KIR786440 KSN786440 LCJ786440 LMF786440 LWB786440 MFX786440 MPT786440 MZP786440 NJL786440 NTH786440 ODD786440 OMZ786440 OWV786440 PGR786440 PQN786440 QAJ786440 QKF786440 QUB786440 RDX786440 RNT786440 RXP786440 SHL786440 SRH786440 TBD786440 TKZ786440 TUV786440 UER786440 UON786440 UYJ786440 VIF786440 VSB786440 WBX786440 WLT786440 WVP786440 H851976 JD851976 SZ851976 ACV851976 AMR851976 AWN851976 BGJ851976 BQF851976 CAB851976 CJX851976 CTT851976 DDP851976 DNL851976 DXH851976 EHD851976 EQZ851976 FAV851976 FKR851976 FUN851976 GEJ851976 GOF851976 GYB851976 HHX851976 HRT851976 IBP851976 ILL851976 IVH851976 JFD851976 JOZ851976 JYV851976 KIR851976 KSN851976 LCJ851976 LMF851976 LWB851976 MFX851976 MPT851976 MZP851976 NJL851976 NTH851976 ODD851976 OMZ851976 OWV851976 PGR851976 PQN851976 QAJ851976 QKF851976 QUB851976 RDX851976 RNT851976 RXP851976 SHL851976 SRH851976 TBD851976 TKZ851976 TUV851976 UER851976 UON851976 UYJ851976 VIF851976 VSB851976 WBX851976 WLT851976 WVP851976 H917512 JD917512 SZ917512 ACV917512 AMR917512 AWN917512 BGJ917512 BQF917512 CAB917512 CJX917512 CTT917512 DDP917512 DNL917512 DXH917512 EHD917512 EQZ917512 FAV917512 FKR917512 FUN917512 GEJ917512 GOF917512 GYB917512 HHX917512 HRT917512 IBP917512 ILL917512 IVH917512 JFD917512 JOZ917512 JYV917512 KIR917512 KSN917512 LCJ917512 LMF917512 LWB917512 MFX917512 MPT917512 MZP917512 NJL917512 NTH917512 ODD917512 OMZ917512 OWV917512 PGR917512 PQN917512 QAJ917512 QKF917512 QUB917512 RDX917512 RNT917512 RXP917512 SHL917512 SRH917512 TBD917512 TKZ917512 TUV917512 UER917512 UON917512 UYJ917512 VIF917512 VSB917512 WBX917512 WLT917512 WVP917512 H983048 JD983048 SZ983048 ACV983048 AMR983048 AWN983048 BGJ983048 BQF983048 CAB983048 CJX983048 CTT983048 DDP983048 DNL983048 DXH983048 EHD983048 EQZ983048 FAV983048 FKR983048 FUN983048 GEJ983048 GOF983048 GYB983048 HHX983048 HRT983048 IBP983048 ILL983048 IVH983048 JFD983048 JOZ983048 JYV983048 KIR983048 KSN983048 LCJ983048 LMF983048 LWB983048 MFX983048 MPT983048 MZP983048 NJL983048 NTH983048 ODD983048 OMZ983048 OWV983048 PGR983048 PQN983048 QAJ983048 QKF983048 QUB983048 RDX983048 RNT983048 RXP983048 SHL983048 SRH983048 TBD983048 TKZ983048 TUV983048 UER983048 UON983048 UYJ983048 VIF983048 VSB983048 WBX983048 WLT983048 WVP983048 WVP983052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H65548 JD65548 SZ65548 ACV65548 AMR65548 AWN65548 BGJ65548 BQF65548 CAB65548 CJX65548 CTT65548 DDP65548 DNL65548 DXH65548 EHD65548 EQZ65548 FAV65548 FKR65548 FUN65548 GEJ65548 GOF65548 GYB65548 HHX65548 HRT65548 IBP65548 ILL65548 IVH65548 JFD65548 JOZ65548 JYV65548 KIR65548 KSN65548 LCJ65548 LMF65548 LWB65548 MFX65548 MPT65548 MZP65548 NJL65548 NTH65548 ODD65548 OMZ65548 OWV65548 PGR65548 PQN65548 QAJ65548 QKF65548 QUB65548 RDX65548 RNT65548 RXP65548 SHL65548 SRH65548 TBD65548 TKZ65548 TUV65548 UER65548 UON65548 UYJ65548 VIF65548 VSB65548 WBX65548 WLT65548 WVP65548 H131084 JD131084 SZ131084 ACV131084 AMR131084 AWN131084 BGJ131084 BQF131084 CAB131084 CJX131084 CTT131084 DDP131084 DNL131084 DXH131084 EHD131084 EQZ131084 FAV131084 FKR131084 FUN131084 GEJ131084 GOF131084 GYB131084 HHX131084 HRT131084 IBP131084 ILL131084 IVH131084 JFD131084 JOZ131084 JYV131084 KIR131084 KSN131084 LCJ131084 LMF131084 LWB131084 MFX131084 MPT131084 MZP131084 NJL131084 NTH131084 ODD131084 OMZ131084 OWV131084 PGR131084 PQN131084 QAJ131084 QKF131084 QUB131084 RDX131084 RNT131084 RXP131084 SHL131084 SRH131084 TBD131084 TKZ131084 TUV131084 UER131084 UON131084 UYJ131084 VIF131084 VSB131084 WBX131084 WLT131084 WVP131084 H196620 JD196620 SZ196620 ACV196620 AMR196620 AWN196620 BGJ196620 BQF196620 CAB196620 CJX196620 CTT196620 DDP196620 DNL196620 DXH196620 EHD196620 EQZ196620 FAV196620 FKR196620 FUN196620 GEJ196620 GOF196620 GYB196620 HHX196620 HRT196620 IBP196620 ILL196620 IVH196620 JFD196620 JOZ196620 JYV196620 KIR196620 KSN196620 LCJ196620 LMF196620 LWB196620 MFX196620 MPT196620 MZP196620 NJL196620 NTH196620 ODD196620 OMZ196620 OWV196620 PGR196620 PQN196620 QAJ196620 QKF196620 QUB196620 RDX196620 RNT196620 RXP196620 SHL196620 SRH196620 TBD196620 TKZ196620 TUV196620 UER196620 UON196620 UYJ196620 VIF196620 VSB196620 WBX196620 WLT196620 WVP196620 H262156 JD262156 SZ262156 ACV262156 AMR262156 AWN262156 BGJ262156 BQF262156 CAB262156 CJX262156 CTT262156 DDP262156 DNL262156 DXH262156 EHD262156 EQZ262156 FAV262156 FKR262156 FUN262156 GEJ262156 GOF262156 GYB262156 HHX262156 HRT262156 IBP262156 ILL262156 IVH262156 JFD262156 JOZ262156 JYV262156 KIR262156 KSN262156 LCJ262156 LMF262156 LWB262156 MFX262156 MPT262156 MZP262156 NJL262156 NTH262156 ODD262156 OMZ262156 OWV262156 PGR262156 PQN262156 QAJ262156 QKF262156 QUB262156 RDX262156 RNT262156 RXP262156 SHL262156 SRH262156 TBD262156 TKZ262156 TUV262156 UER262156 UON262156 UYJ262156 VIF262156 VSB262156 WBX262156 WLT262156 WVP262156 H327692 JD327692 SZ327692 ACV327692 AMR327692 AWN327692 BGJ327692 BQF327692 CAB327692 CJX327692 CTT327692 DDP327692 DNL327692 DXH327692 EHD327692 EQZ327692 FAV327692 FKR327692 FUN327692 GEJ327692 GOF327692 GYB327692 HHX327692 HRT327692 IBP327692 ILL327692 IVH327692 JFD327692 JOZ327692 JYV327692 KIR327692 KSN327692 LCJ327692 LMF327692 LWB327692 MFX327692 MPT327692 MZP327692 NJL327692 NTH327692 ODD327692 OMZ327692 OWV327692 PGR327692 PQN327692 QAJ327692 QKF327692 QUB327692 RDX327692 RNT327692 RXP327692 SHL327692 SRH327692 TBD327692 TKZ327692 TUV327692 UER327692 UON327692 UYJ327692 VIF327692 VSB327692 WBX327692 WLT327692 WVP327692 H393228 JD393228 SZ393228 ACV393228 AMR393228 AWN393228 BGJ393228 BQF393228 CAB393228 CJX393228 CTT393228 DDP393228 DNL393228 DXH393228 EHD393228 EQZ393228 FAV393228 FKR393228 FUN393228 GEJ393228 GOF393228 GYB393228 HHX393228 HRT393228 IBP393228 ILL393228 IVH393228 JFD393228 JOZ393228 JYV393228 KIR393228 KSN393228 LCJ393228 LMF393228 LWB393228 MFX393228 MPT393228 MZP393228 NJL393228 NTH393228 ODD393228 OMZ393228 OWV393228 PGR393228 PQN393228 QAJ393228 QKF393228 QUB393228 RDX393228 RNT393228 RXP393228 SHL393228 SRH393228 TBD393228 TKZ393228 TUV393228 UER393228 UON393228 UYJ393228 VIF393228 VSB393228 WBX393228 WLT393228 WVP393228 H458764 JD458764 SZ458764 ACV458764 AMR458764 AWN458764 BGJ458764 BQF458764 CAB458764 CJX458764 CTT458764 DDP458764 DNL458764 DXH458764 EHD458764 EQZ458764 FAV458764 FKR458764 FUN458764 GEJ458764 GOF458764 GYB458764 HHX458764 HRT458764 IBP458764 ILL458764 IVH458764 JFD458764 JOZ458764 JYV458764 KIR458764 KSN458764 LCJ458764 LMF458764 LWB458764 MFX458764 MPT458764 MZP458764 NJL458764 NTH458764 ODD458764 OMZ458764 OWV458764 PGR458764 PQN458764 QAJ458764 QKF458764 QUB458764 RDX458764 RNT458764 RXP458764 SHL458764 SRH458764 TBD458764 TKZ458764 TUV458764 UER458764 UON458764 UYJ458764 VIF458764 VSB458764 WBX458764 WLT458764 WVP458764 H524300 JD524300 SZ524300 ACV524300 AMR524300 AWN524300 BGJ524300 BQF524300 CAB524300 CJX524300 CTT524300 DDP524300 DNL524300 DXH524300 EHD524300 EQZ524300 FAV524300 FKR524300 FUN524300 GEJ524300 GOF524300 GYB524300 HHX524300 HRT524300 IBP524300 ILL524300 IVH524300 JFD524300 JOZ524300 JYV524300 KIR524300 KSN524300 LCJ524300 LMF524300 LWB524300 MFX524300 MPT524300 MZP524300 NJL524300 NTH524300 ODD524300 OMZ524300 OWV524300 PGR524300 PQN524300 QAJ524300 QKF524300 QUB524300 RDX524300 RNT524300 RXP524300 SHL524300 SRH524300 TBD524300 TKZ524300 TUV524300 UER524300 UON524300 UYJ524300 VIF524300 VSB524300 WBX524300 WLT524300 WVP524300 H589836 JD589836 SZ589836 ACV589836 AMR589836 AWN589836 BGJ589836 BQF589836 CAB589836 CJX589836 CTT589836 DDP589836 DNL589836 DXH589836 EHD589836 EQZ589836 FAV589836 FKR589836 FUN589836 GEJ589836 GOF589836 GYB589836 HHX589836 HRT589836 IBP589836 ILL589836 IVH589836 JFD589836 JOZ589836 JYV589836 KIR589836 KSN589836 LCJ589836 LMF589836 LWB589836 MFX589836 MPT589836 MZP589836 NJL589836 NTH589836 ODD589836 OMZ589836 OWV589836 PGR589836 PQN589836 QAJ589836 QKF589836 QUB589836 RDX589836 RNT589836 RXP589836 SHL589836 SRH589836 TBD589836 TKZ589836 TUV589836 UER589836 UON589836 UYJ589836 VIF589836 VSB589836 WBX589836 WLT589836 WVP589836 H655372 JD655372 SZ655372 ACV655372 AMR655372 AWN655372 BGJ655372 BQF655372 CAB655372 CJX655372 CTT655372 DDP655372 DNL655372 DXH655372 EHD655372 EQZ655372 FAV655372 FKR655372 FUN655372 GEJ655372 GOF655372 GYB655372 HHX655372 HRT655372 IBP655372 ILL655372 IVH655372 JFD655372 JOZ655372 JYV655372 KIR655372 KSN655372 LCJ655372 LMF655372 LWB655372 MFX655372 MPT655372 MZP655372 NJL655372 NTH655372 ODD655372 OMZ655372 OWV655372 PGR655372 PQN655372 QAJ655372 QKF655372 QUB655372 RDX655372 RNT655372 RXP655372 SHL655372 SRH655372 TBD655372 TKZ655372 TUV655372 UER655372 UON655372 UYJ655372 VIF655372 VSB655372 WBX655372 WLT655372 WVP655372 H720908 JD720908 SZ720908 ACV720908 AMR720908 AWN720908 BGJ720908 BQF720908 CAB720908 CJX720908 CTT720908 DDP720908 DNL720908 DXH720908 EHD720908 EQZ720908 FAV720908 FKR720908 FUN720908 GEJ720908 GOF720908 GYB720908 HHX720908 HRT720908 IBP720908 ILL720908 IVH720908 JFD720908 JOZ720908 JYV720908 KIR720908 KSN720908 LCJ720908 LMF720908 LWB720908 MFX720908 MPT720908 MZP720908 NJL720908 NTH720908 ODD720908 OMZ720908 OWV720908 PGR720908 PQN720908 QAJ720908 QKF720908 QUB720908 RDX720908 RNT720908 RXP720908 SHL720908 SRH720908 TBD720908 TKZ720908 TUV720908 UER720908 UON720908 UYJ720908 VIF720908 VSB720908 WBX720908 WLT720908 WVP720908 H786444 JD786444 SZ786444 ACV786444 AMR786444 AWN786444 BGJ786444 BQF786444 CAB786444 CJX786444 CTT786444 DDP786444 DNL786444 DXH786444 EHD786444 EQZ786444 FAV786444 FKR786444 FUN786444 GEJ786444 GOF786444 GYB786444 HHX786444 HRT786444 IBP786444 ILL786444 IVH786444 JFD786444 JOZ786444 JYV786444 KIR786444 KSN786444 LCJ786444 LMF786444 LWB786444 MFX786444 MPT786444 MZP786444 NJL786444 NTH786444 ODD786444 OMZ786444 OWV786444 PGR786444 PQN786444 QAJ786444 QKF786444 QUB786444 RDX786444 RNT786444 RXP786444 SHL786444 SRH786444 TBD786444 TKZ786444 TUV786444 UER786444 UON786444 UYJ786444 VIF786444 VSB786444 WBX786444 WLT786444 WVP786444 H851980 JD851980 SZ851980 ACV851980 AMR851980 AWN851980 BGJ851980 BQF851980 CAB851980 CJX851980 CTT851980 DDP851980 DNL851980 DXH851980 EHD851980 EQZ851980 FAV851980 FKR851980 FUN851980 GEJ851980 GOF851980 GYB851980 HHX851980 HRT851980 IBP851980 ILL851980 IVH851980 JFD851980 JOZ851980 JYV851980 KIR851980 KSN851980 LCJ851980 LMF851980 LWB851980 MFX851980 MPT851980 MZP851980 NJL851980 NTH851980 ODD851980 OMZ851980 OWV851980 PGR851980 PQN851980 QAJ851980 QKF851980 QUB851980 RDX851980 RNT851980 RXP851980 SHL851980 SRH851980 TBD851980 TKZ851980 TUV851980 UER851980 UON851980 UYJ851980 VIF851980 VSB851980 WBX851980 WLT851980 WVP851980 H917516 JD917516 SZ917516 ACV917516 AMR917516 AWN917516 BGJ917516 BQF917516 CAB917516 CJX917516 CTT917516 DDP917516 DNL917516 DXH917516 EHD917516 EQZ917516 FAV917516 FKR917516 FUN917516 GEJ917516 GOF917516 GYB917516 HHX917516 HRT917516 IBP917516 ILL917516 IVH917516 JFD917516 JOZ917516 JYV917516 KIR917516 KSN917516 LCJ917516 LMF917516 LWB917516 MFX917516 MPT917516 MZP917516 NJL917516 NTH917516 ODD917516 OMZ917516 OWV917516 PGR917516 PQN917516 QAJ917516 QKF917516 QUB917516 RDX917516 RNT917516 RXP917516 SHL917516 SRH917516 TBD917516 TKZ917516 TUV917516 UER917516 UON917516 UYJ917516 VIF917516 VSB917516 WBX917516 WLT917516 WVP917516 H983052 JD983052 SZ983052 ACV983052 AMR983052 AWN983052 BGJ983052 BQF983052 CAB983052 CJX983052 CTT983052 DDP983052 DNL983052 DXH983052 EHD983052 EQZ983052 FAV983052 FKR983052 FUN983052 GEJ983052 GOF983052 GYB983052 HHX983052 HRT983052 IBP983052 ILL983052 IVH983052 JFD983052 JOZ983052 JYV983052 KIR983052 KSN983052 LCJ983052 LMF983052 LWB983052 MFX983052 MPT983052 MZP983052 NJL983052 NTH983052 ODD983052 OMZ983052 OWV983052 PGR983052 PQN983052 QAJ983052 QKF983052 QUB983052 RDX983052 RNT983052 RXP983052 SHL983052 SRH983052 TBD983052 TKZ983052 TUV983052 UER983052 UON983052 UYJ983052 VIF983052 VSB983052 WBX983052" xr:uid="{8134B8AE-CB16-4D3F-B4A2-F205470AC44A}">
      <formula1>"Norte,Sur,Oriente,Poniente"</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8277B-F9D2-47E6-B433-A50C5C538D0D}">
  <dimension ref="B2:L16"/>
  <sheetViews>
    <sheetView workbookViewId="0">
      <selection activeCell="J18" sqref="J18"/>
    </sheetView>
  </sheetViews>
  <sheetFormatPr baseColWidth="10" defaultColWidth="11.453125" defaultRowHeight="14.5" x14ac:dyDescent="0.35"/>
  <cols>
    <col min="1" max="1" width="4.1796875" customWidth="1"/>
    <col min="2" max="2" width="27.54296875" customWidth="1"/>
    <col min="3" max="3" width="11.54296875" customWidth="1"/>
    <col min="4" max="4" width="10.6328125" customWidth="1"/>
    <col min="7" max="7" width="12" customWidth="1"/>
    <col min="10" max="10" width="10.26953125" customWidth="1"/>
    <col min="11" max="11" width="19.54296875" customWidth="1"/>
  </cols>
  <sheetData>
    <row r="2" spans="2:12" x14ac:dyDescent="0.35">
      <c r="B2" s="20" t="s">
        <v>61</v>
      </c>
      <c r="C2" s="21" t="s">
        <v>45</v>
      </c>
      <c r="D2" s="21" t="s">
        <v>64</v>
      </c>
      <c r="E2" s="21" t="s">
        <v>54</v>
      </c>
      <c r="F2" s="21" t="s">
        <v>55</v>
      </c>
      <c r="G2" s="21" t="s">
        <v>46</v>
      </c>
      <c r="H2" s="21" t="s">
        <v>94</v>
      </c>
      <c r="J2" s="68" t="s">
        <v>95</v>
      </c>
      <c r="K2" s="69"/>
    </row>
    <row r="3" spans="2:12" x14ac:dyDescent="0.35">
      <c r="B3" t="s">
        <v>10</v>
      </c>
      <c r="C3" t="s">
        <v>47</v>
      </c>
      <c r="D3" t="s">
        <v>68</v>
      </c>
      <c r="E3" s="5">
        <v>4108792</v>
      </c>
      <c r="F3" s="5">
        <v>3761993</v>
      </c>
      <c r="G3" s="5">
        <f t="shared" ref="G3:G16" si="0">SUM(E3:F3)</f>
        <v>7870785</v>
      </c>
      <c r="H3" s="5"/>
      <c r="J3" s="18" t="s">
        <v>45</v>
      </c>
      <c r="K3" s="18" t="s">
        <v>64</v>
      </c>
      <c r="L3" s="33"/>
    </row>
    <row r="4" spans="2:12" x14ac:dyDescent="0.35">
      <c r="B4" t="s">
        <v>35</v>
      </c>
      <c r="C4" t="s">
        <v>48</v>
      </c>
      <c r="D4" t="s">
        <v>70</v>
      </c>
      <c r="E4" s="5">
        <v>2826258</v>
      </c>
      <c r="F4" s="5">
        <v>5452833</v>
      </c>
      <c r="G4" s="5">
        <f t="shared" si="0"/>
        <v>8279091</v>
      </c>
      <c r="H4" s="5"/>
      <c r="J4" s="35" t="s">
        <v>47</v>
      </c>
      <c r="K4" s="35" t="s">
        <v>114</v>
      </c>
      <c r="L4" s="16">
        <v>3.5000000000000003E-2</v>
      </c>
    </row>
    <row r="5" spans="2:12" x14ac:dyDescent="0.35">
      <c r="B5" t="s">
        <v>17</v>
      </c>
      <c r="C5" t="s">
        <v>47</v>
      </c>
      <c r="D5" t="s">
        <v>71</v>
      </c>
      <c r="E5" s="5">
        <v>7407818</v>
      </c>
      <c r="F5" s="5">
        <v>3157745</v>
      </c>
      <c r="G5" s="5">
        <f t="shared" si="0"/>
        <v>10565563</v>
      </c>
      <c r="H5" s="5"/>
      <c r="J5" s="35" t="s">
        <v>48</v>
      </c>
      <c r="K5" s="35" t="s">
        <v>70</v>
      </c>
      <c r="L5" s="16">
        <v>3.6499999999999998E-2</v>
      </c>
    </row>
    <row r="6" spans="2:12" x14ac:dyDescent="0.35">
      <c r="B6" t="s">
        <v>38</v>
      </c>
      <c r="C6" t="s">
        <v>47</v>
      </c>
      <c r="D6" t="s">
        <v>73</v>
      </c>
      <c r="E6" s="5">
        <v>4358000</v>
      </c>
      <c r="F6" s="5">
        <v>8426000</v>
      </c>
      <c r="G6" s="5">
        <f t="shared" si="0"/>
        <v>12784000</v>
      </c>
      <c r="H6" s="5"/>
    </row>
    <row r="7" spans="2:12" x14ac:dyDescent="0.35">
      <c r="B7" t="s">
        <v>8</v>
      </c>
      <c r="C7" t="s">
        <v>48</v>
      </c>
      <c r="D7" t="s">
        <v>70</v>
      </c>
      <c r="E7" s="5">
        <v>1130677</v>
      </c>
      <c r="F7" s="5">
        <v>5067890</v>
      </c>
      <c r="G7" s="5">
        <f t="shared" si="0"/>
        <v>6198567</v>
      </c>
      <c r="H7" s="5"/>
    </row>
    <row r="8" spans="2:12" x14ac:dyDescent="0.35">
      <c r="B8" t="s">
        <v>19</v>
      </c>
      <c r="C8" t="s">
        <v>47</v>
      </c>
      <c r="D8" t="s">
        <v>71</v>
      </c>
      <c r="E8" s="5">
        <v>6906087</v>
      </c>
      <c r="F8" s="5">
        <v>3885627</v>
      </c>
      <c r="G8" s="5">
        <f t="shared" si="0"/>
        <v>10791714</v>
      </c>
      <c r="H8" s="5"/>
    </row>
    <row r="9" spans="2:12" x14ac:dyDescent="0.35">
      <c r="B9" t="s">
        <v>15</v>
      </c>
      <c r="C9" t="s">
        <v>49</v>
      </c>
      <c r="D9" t="s">
        <v>75</v>
      </c>
      <c r="E9" s="5">
        <v>1990275</v>
      </c>
      <c r="F9" s="5">
        <v>1632192</v>
      </c>
      <c r="G9" s="5">
        <f t="shared" si="0"/>
        <v>3622467</v>
      </c>
      <c r="H9" s="5"/>
    </row>
    <row r="10" spans="2:12" x14ac:dyDescent="0.35">
      <c r="B10" t="s">
        <v>6</v>
      </c>
      <c r="C10" t="s">
        <v>47</v>
      </c>
      <c r="D10" t="s">
        <v>68</v>
      </c>
      <c r="E10" s="5">
        <v>2345876</v>
      </c>
      <c r="F10" s="5">
        <v>5762571</v>
      </c>
      <c r="G10" s="5">
        <f t="shared" si="0"/>
        <v>8108447</v>
      </c>
      <c r="H10" s="5"/>
    </row>
    <row r="11" spans="2:12" x14ac:dyDescent="0.35">
      <c r="B11" t="s">
        <v>41</v>
      </c>
      <c r="C11" t="s">
        <v>48</v>
      </c>
      <c r="D11" t="s">
        <v>70</v>
      </c>
      <c r="E11" s="5">
        <v>4297000</v>
      </c>
      <c r="F11" s="5">
        <v>10052000</v>
      </c>
      <c r="G11" s="5">
        <f t="shared" si="0"/>
        <v>14349000</v>
      </c>
      <c r="H11" s="5"/>
    </row>
    <row r="12" spans="2:12" x14ac:dyDescent="0.35">
      <c r="B12" t="s">
        <v>50</v>
      </c>
      <c r="C12" t="s">
        <v>49</v>
      </c>
      <c r="D12" t="s">
        <v>75</v>
      </c>
      <c r="E12" s="5">
        <v>5000000</v>
      </c>
      <c r="F12" s="5">
        <v>4470000</v>
      </c>
      <c r="G12" s="5">
        <f t="shared" si="0"/>
        <v>9470000</v>
      </c>
      <c r="H12" s="5"/>
    </row>
    <row r="13" spans="2:12" x14ac:dyDescent="0.35">
      <c r="B13" t="s">
        <v>13</v>
      </c>
      <c r="C13" t="s">
        <v>47</v>
      </c>
      <c r="D13" t="s">
        <v>68</v>
      </c>
      <c r="E13" s="5">
        <v>8731335</v>
      </c>
      <c r="F13" s="5">
        <v>2453000</v>
      </c>
      <c r="G13" s="5">
        <f t="shared" si="0"/>
        <v>11184335</v>
      </c>
      <c r="H13" s="5"/>
    </row>
    <row r="14" spans="2:12" x14ac:dyDescent="0.35">
      <c r="B14" t="s">
        <v>58</v>
      </c>
      <c r="C14" t="s">
        <v>49</v>
      </c>
      <c r="D14" t="s">
        <v>75</v>
      </c>
      <c r="E14" s="5">
        <v>5877136</v>
      </c>
      <c r="F14" s="5">
        <v>4488758</v>
      </c>
      <c r="G14" s="5">
        <f t="shared" si="0"/>
        <v>10365894</v>
      </c>
      <c r="H14" s="5"/>
    </row>
    <row r="15" spans="2:12" x14ac:dyDescent="0.35">
      <c r="B15" t="s">
        <v>59</v>
      </c>
      <c r="C15" t="s">
        <v>47</v>
      </c>
      <c r="D15" t="s">
        <v>73</v>
      </c>
      <c r="E15" s="5">
        <v>1544000</v>
      </c>
      <c r="F15" s="5">
        <v>8152991</v>
      </c>
      <c r="G15" s="5">
        <f t="shared" si="0"/>
        <v>9696991</v>
      </c>
      <c r="H15" s="5"/>
    </row>
    <row r="16" spans="2:12" x14ac:dyDescent="0.35">
      <c r="B16" s="2" t="s">
        <v>60</v>
      </c>
      <c r="C16" s="2" t="s">
        <v>48</v>
      </c>
      <c r="D16" s="2" t="s">
        <v>69</v>
      </c>
      <c r="E16" s="6">
        <v>1557269</v>
      </c>
      <c r="F16" s="6">
        <v>7749360</v>
      </c>
      <c r="G16" s="6">
        <f t="shared" si="0"/>
        <v>9306629</v>
      </c>
      <c r="H16" s="6"/>
    </row>
  </sheetData>
  <mergeCells count="1">
    <mergeCell ref="J2:K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3457A-C057-4283-862F-62BC51FE88FB}">
  <dimension ref="B2:H12"/>
  <sheetViews>
    <sheetView workbookViewId="0">
      <selection activeCell="D16" sqref="D16"/>
    </sheetView>
  </sheetViews>
  <sheetFormatPr baseColWidth="10" defaultRowHeight="14.5" x14ac:dyDescent="0.35"/>
  <cols>
    <col min="1" max="1" width="5.26953125" customWidth="1"/>
    <col min="2" max="2" width="13.54296875" customWidth="1"/>
    <col min="3" max="3" width="25.7265625" bestFit="1" customWidth="1"/>
    <col min="4" max="4" width="19.7265625" customWidth="1"/>
    <col min="5" max="5" width="15.7265625" customWidth="1"/>
    <col min="6" max="6" width="13" customWidth="1"/>
    <col min="7" max="7" width="13.1796875" customWidth="1"/>
  </cols>
  <sheetData>
    <row r="2" spans="2:8" x14ac:dyDescent="0.35">
      <c r="B2" s="10" t="s">
        <v>2</v>
      </c>
      <c r="C2" s="11" t="s">
        <v>3</v>
      </c>
      <c r="D2" s="12" t="s">
        <v>27</v>
      </c>
      <c r="E2" s="12" t="s">
        <v>28</v>
      </c>
      <c r="F2" s="12" t="s">
        <v>26</v>
      </c>
      <c r="G2" s="12" t="s">
        <v>29</v>
      </c>
      <c r="H2" s="13" t="s">
        <v>4</v>
      </c>
    </row>
    <row r="3" spans="2:8" x14ac:dyDescent="0.35">
      <c r="B3" s="4" t="s">
        <v>7</v>
      </c>
      <c r="C3" t="s">
        <v>8</v>
      </c>
      <c r="D3" t="s">
        <v>32</v>
      </c>
      <c r="E3" t="s">
        <v>33</v>
      </c>
      <c r="F3" s="5">
        <v>582400</v>
      </c>
      <c r="G3" s="5">
        <f t="shared" ref="G3:G12" si="0">F3*21%</f>
        <v>122304</v>
      </c>
      <c r="H3" s="5">
        <f t="shared" ref="H3:H12" si="1">F3-G3</f>
        <v>460096</v>
      </c>
    </row>
    <row r="4" spans="2:8" x14ac:dyDescent="0.35">
      <c r="B4" s="4" t="s">
        <v>34</v>
      </c>
      <c r="C4" t="s">
        <v>35</v>
      </c>
      <c r="D4" t="s">
        <v>36</v>
      </c>
      <c r="E4" t="s">
        <v>37</v>
      </c>
      <c r="F4" s="5">
        <v>458000</v>
      </c>
      <c r="G4" s="5">
        <f t="shared" si="0"/>
        <v>96180</v>
      </c>
      <c r="H4" s="5">
        <f t="shared" si="1"/>
        <v>361820</v>
      </c>
    </row>
    <row r="5" spans="2:8" x14ac:dyDescent="0.35">
      <c r="B5" s="4" t="s">
        <v>20</v>
      </c>
      <c r="C5" t="s">
        <v>21</v>
      </c>
      <c r="D5" t="s">
        <v>36</v>
      </c>
      <c r="E5" t="s">
        <v>31</v>
      </c>
      <c r="F5" s="5">
        <v>641000</v>
      </c>
      <c r="G5" s="5">
        <f t="shared" si="0"/>
        <v>134610</v>
      </c>
      <c r="H5" s="5">
        <f t="shared" si="1"/>
        <v>506390</v>
      </c>
    </row>
    <row r="6" spans="2:8" x14ac:dyDescent="0.35">
      <c r="B6" s="4" t="s">
        <v>42</v>
      </c>
      <c r="C6" t="s">
        <v>43</v>
      </c>
      <c r="D6" t="s">
        <v>36</v>
      </c>
      <c r="E6" t="s">
        <v>31</v>
      </c>
      <c r="F6" s="5">
        <v>574000</v>
      </c>
      <c r="G6" s="5">
        <f t="shared" si="0"/>
        <v>120540</v>
      </c>
      <c r="H6" s="5">
        <f t="shared" si="1"/>
        <v>453460</v>
      </c>
    </row>
    <row r="7" spans="2:8" x14ac:dyDescent="0.35">
      <c r="B7" s="4" t="s">
        <v>24</v>
      </c>
      <c r="C7" t="s">
        <v>25</v>
      </c>
      <c r="D7" t="s">
        <v>39</v>
      </c>
      <c r="E7" t="s">
        <v>31</v>
      </c>
      <c r="F7" s="5">
        <v>900000</v>
      </c>
      <c r="G7" s="5">
        <f t="shared" si="0"/>
        <v>189000</v>
      </c>
      <c r="H7" s="5">
        <f t="shared" si="1"/>
        <v>711000</v>
      </c>
    </row>
    <row r="8" spans="2:8" x14ac:dyDescent="0.35">
      <c r="B8" s="4" t="s">
        <v>9</v>
      </c>
      <c r="C8" t="s">
        <v>10</v>
      </c>
      <c r="D8" t="s">
        <v>32</v>
      </c>
      <c r="E8" t="s">
        <v>31</v>
      </c>
      <c r="F8" s="5">
        <v>566000</v>
      </c>
      <c r="G8" s="5">
        <f t="shared" si="0"/>
        <v>118860</v>
      </c>
      <c r="H8" s="5">
        <f t="shared" si="1"/>
        <v>447140</v>
      </c>
    </row>
    <row r="9" spans="2:8" x14ac:dyDescent="0.35">
      <c r="B9" s="4" t="s">
        <v>18</v>
      </c>
      <c r="C9" t="s">
        <v>19</v>
      </c>
      <c r="D9" t="s">
        <v>32</v>
      </c>
      <c r="E9" t="s">
        <v>31</v>
      </c>
      <c r="F9" s="5">
        <v>528000</v>
      </c>
      <c r="G9" s="5">
        <f t="shared" si="0"/>
        <v>110880</v>
      </c>
      <c r="H9" s="5">
        <f t="shared" si="1"/>
        <v>417120</v>
      </c>
    </row>
    <row r="10" spans="2:8" x14ac:dyDescent="0.35">
      <c r="B10" s="4" t="s">
        <v>5</v>
      </c>
      <c r="C10" t="s">
        <v>6</v>
      </c>
      <c r="D10" t="s">
        <v>30</v>
      </c>
      <c r="E10" t="s">
        <v>31</v>
      </c>
      <c r="F10" s="5">
        <v>457000</v>
      </c>
      <c r="G10" s="5">
        <f t="shared" si="0"/>
        <v>95970</v>
      </c>
      <c r="H10" s="5">
        <f t="shared" si="1"/>
        <v>361030</v>
      </c>
    </row>
    <row r="11" spans="2:8" x14ac:dyDescent="0.35">
      <c r="B11" s="4" t="s">
        <v>11</v>
      </c>
      <c r="C11" t="s">
        <v>12</v>
      </c>
      <c r="D11" t="s">
        <v>30</v>
      </c>
      <c r="E11" t="s">
        <v>31</v>
      </c>
      <c r="F11" s="5">
        <v>550000</v>
      </c>
      <c r="G11" s="5">
        <f t="shared" si="0"/>
        <v>115500</v>
      </c>
      <c r="H11" s="5">
        <f t="shared" si="1"/>
        <v>434500</v>
      </c>
    </row>
    <row r="12" spans="2:8" x14ac:dyDescent="0.35">
      <c r="B12" s="3" t="s">
        <v>40</v>
      </c>
      <c r="C12" s="2" t="s">
        <v>41</v>
      </c>
      <c r="D12" s="2" t="s">
        <v>30</v>
      </c>
      <c r="E12" s="2" t="s">
        <v>31</v>
      </c>
      <c r="F12" s="6">
        <v>557000</v>
      </c>
      <c r="G12" s="6">
        <f t="shared" si="0"/>
        <v>116970</v>
      </c>
      <c r="H12" s="6">
        <f t="shared" si="1"/>
        <v>440030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D523D-15F3-46AE-BC80-C1C84BAB39AC}">
  <dimension ref="B2:B12"/>
  <sheetViews>
    <sheetView workbookViewId="0">
      <selection activeCell="B2" sqref="B2"/>
    </sheetView>
  </sheetViews>
  <sheetFormatPr baseColWidth="10" defaultRowHeight="14.5" x14ac:dyDescent="0.35"/>
  <cols>
    <col min="2" max="2" width="24.36328125" bestFit="1" customWidth="1"/>
  </cols>
  <sheetData>
    <row r="2" spans="2:2" x14ac:dyDescent="0.35">
      <c r="B2" s="34" t="s">
        <v>3</v>
      </c>
    </row>
    <row r="3" spans="2:2" x14ac:dyDescent="0.35">
      <c r="B3" t="s">
        <v>8</v>
      </c>
    </row>
    <row r="4" spans="2:2" x14ac:dyDescent="0.35">
      <c r="B4" t="s">
        <v>35</v>
      </c>
    </row>
    <row r="5" spans="2:2" x14ac:dyDescent="0.35">
      <c r="B5" t="s">
        <v>21</v>
      </c>
    </row>
    <row r="6" spans="2:2" x14ac:dyDescent="0.35">
      <c r="B6" t="s">
        <v>43</v>
      </c>
    </row>
    <row r="7" spans="2:2" x14ac:dyDescent="0.35">
      <c r="B7" t="s">
        <v>25</v>
      </c>
    </row>
    <row r="8" spans="2:2" x14ac:dyDescent="0.35">
      <c r="B8" t="s">
        <v>10</v>
      </c>
    </row>
    <row r="9" spans="2:2" x14ac:dyDescent="0.35">
      <c r="B9" t="s">
        <v>19</v>
      </c>
    </row>
    <row r="10" spans="2:2" x14ac:dyDescent="0.35">
      <c r="B10" t="s">
        <v>6</v>
      </c>
    </row>
    <row r="11" spans="2:2" x14ac:dyDescent="0.35">
      <c r="B11" t="s">
        <v>12</v>
      </c>
    </row>
    <row r="12" spans="2:2" x14ac:dyDescent="0.35">
      <c r="B12" s="2" t="s">
        <v>41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59086-9355-49D4-BEAC-78587EBAA919}">
  <dimension ref="B1:K16"/>
  <sheetViews>
    <sheetView workbookViewId="0">
      <selection activeCell="I7" sqref="I7"/>
    </sheetView>
  </sheetViews>
  <sheetFormatPr baseColWidth="10" defaultRowHeight="14.5" x14ac:dyDescent="0.35"/>
  <cols>
    <col min="1" max="1" width="7.54296875" customWidth="1"/>
    <col min="2" max="2" width="24.36328125" bestFit="1" customWidth="1"/>
    <col min="3" max="3" width="10" customWidth="1"/>
    <col min="4" max="4" width="11.54296875" customWidth="1"/>
    <col min="5" max="5" width="11.90625" customWidth="1"/>
    <col min="6" max="6" width="13.54296875" customWidth="1"/>
    <col min="7" max="7" width="6.08984375" customWidth="1"/>
    <col min="8" max="8" width="12.08984375" customWidth="1"/>
    <col min="9" max="9" width="13.81640625" customWidth="1"/>
    <col min="11" max="11" width="12" customWidth="1"/>
  </cols>
  <sheetData>
    <row r="1" spans="2:11" x14ac:dyDescent="0.35">
      <c r="I1" s="4" t="s">
        <v>91</v>
      </c>
      <c r="J1" s="4" t="s">
        <v>92</v>
      </c>
      <c r="K1" s="4" t="s">
        <v>93</v>
      </c>
    </row>
    <row r="2" spans="2:11" x14ac:dyDescent="0.35">
      <c r="B2" s="20" t="s">
        <v>61</v>
      </c>
      <c r="C2" s="21" t="s">
        <v>45</v>
      </c>
      <c r="D2" s="21" t="s">
        <v>54</v>
      </c>
      <c r="E2" s="21" t="s">
        <v>55</v>
      </c>
      <c r="F2" s="21" t="s">
        <v>46</v>
      </c>
      <c r="G2" s="4"/>
      <c r="H2" s="21" t="s">
        <v>45</v>
      </c>
      <c r="I2" s="21" t="s">
        <v>62</v>
      </c>
      <c r="J2" s="21" t="s">
        <v>63</v>
      </c>
      <c r="K2" s="21" t="s">
        <v>1</v>
      </c>
    </row>
    <row r="3" spans="2:11" x14ac:dyDescent="0.35">
      <c r="B3" t="s">
        <v>10</v>
      </c>
      <c r="C3" t="s">
        <v>47</v>
      </c>
      <c r="D3" s="5">
        <v>4108792</v>
      </c>
      <c r="E3" s="5">
        <v>3761993</v>
      </c>
      <c r="F3" s="5">
        <f>SUM(D3:E3)</f>
        <v>7870785</v>
      </c>
      <c r="H3" s="15" t="s">
        <v>47</v>
      </c>
      <c r="I3" s="17"/>
      <c r="J3" s="7"/>
      <c r="K3" s="7"/>
    </row>
    <row r="4" spans="2:11" x14ac:dyDescent="0.35">
      <c r="B4" t="s">
        <v>35</v>
      </c>
      <c r="C4" t="s">
        <v>48</v>
      </c>
      <c r="D4" s="5">
        <v>2826258</v>
      </c>
      <c r="E4" s="5">
        <v>5452833</v>
      </c>
      <c r="F4" s="5">
        <f t="shared" ref="F4:F16" si="0">SUM(D4:E4)</f>
        <v>8279091</v>
      </c>
      <c r="H4" s="15" t="s">
        <v>49</v>
      </c>
      <c r="I4" s="17"/>
      <c r="J4" s="7"/>
      <c r="K4" s="7"/>
    </row>
    <row r="5" spans="2:11" x14ac:dyDescent="0.35">
      <c r="B5" t="s">
        <v>17</v>
      </c>
      <c r="C5" t="s">
        <v>47</v>
      </c>
      <c r="D5" s="5">
        <v>7407818</v>
      </c>
      <c r="E5" s="5">
        <v>3157745</v>
      </c>
      <c r="F5" s="5">
        <f t="shared" si="0"/>
        <v>10565563</v>
      </c>
      <c r="H5" s="15" t="s">
        <v>48</v>
      </c>
      <c r="I5" s="17"/>
      <c r="J5" s="7"/>
      <c r="K5" s="7"/>
    </row>
    <row r="6" spans="2:11" x14ac:dyDescent="0.35">
      <c r="B6" t="s">
        <v>38</v>
      </c>
      <c r="C6" t="s">
        <v>47</v>
      </c>
      <c r="D6" s="5">
        <v>4358000</v>
      </c>
      <c r="E6" s="5">
        <v>8426000</v>
      </c>
      <c r="F6" s="5">
        <f t="shared" si="0"/>
        <v>12784000</v>
      </c>
    </row>
    <row r="7" spans="2:11" x14ac:dyDescent="0.35">
      <c r="B7" t="s">
        <v>8</v>
      </c>
      <c r="C7" t="s">
        <v>48</v>
      </c>
      <c r="D7" s="5">
        <v>1130677</v>
      </c>
      <c r="E7" s="5">
        <v>5067890</v>
      </c>
      <c r="F7" s="5">
        <f t="shared" si="0"/>
        <v>6198567</v>
      </c>
    </row>
    <row r="8" spans="2:11" x14ac:dyDescent="0.35">
      <c r="B8" t="s">
        <v>19</v>
      </c>
      <c r="C8" t="s">
        <v>47</v>
      </c>
      <c r="D8" s="5">
        <v>6906087</v>
      </c>
      <c r="E8" s="5">
        <v>3885627</v>
      </c>
      <c r="F8" s="5">
        <f t="shared" si="0"/>
        <v>10791714</v>
      </c>
    </row>
    <row r="9" spans="2:11" x14ac:dyDescent="0.35">
      <c r="B9" t="s">
        <v>15</v>
      </c>
      <c r="C9" t="s">
        <v>49</v>
      </c>
      <c r="D9" s="5">
        <v>1990275</v>
      </c>
      <c r="E9" s="5">
        <v>1632192</v>
      </c>
      <c r="F9" s="5">
        <f t="shared" si="0"/>
        <v>3622467</v>
      </c>
    </row>
    <row r="10" spans="2:11" x14ac:dyDescent="0.35">
      <c r="B10" t="s">
        <v>6</v>
      </c>
      <c r="C10" t="s">
        <v>47</v>
      </c>
      <c r="D10" s="5">
        <v>2345876</v>
      </c>
      <c r="E10" s="5">
        <v>5762571</v>
      </c>
      <c r="F10" s="5">
        <f t="shared" si="0"/>
        <v>8108447</v>
      </c>
    </row>
    <row r="11" spans="2:11" x14ac:dyDescent="0.35">
      <c r="B11" t="s">
        <v>41</v>
      </c>
      <c r="C11" t="s">
        <v>48</v>
      </c>
      <c r="D11" s="5">
        <v>4297000</v>
      </c>
      <c r="E11" s="5">
        <v>10052000</v>
      </c>
      <c r="F11" s="5">
        <f t="shared" si="0"/>
        <v>14349000</v>
      </c>
    </row>
    <row r="12" spans="2:11" x14ac:dyDescent="0.35">
      <c r="B12" t="s">
        <v>50</v>
      </c>
      <c r="C12" t="s">
        <v>49</v>
      </c>
      <c r="D12" s="5">
        <v>5000000</v>
      </c>
      <c r="E12" s="5">
        <v>4470000</v>
      </c>
      <c r="F12" s="5">
        <f t="shared" si="0"/>
        <v>9470000</v>
      </c>
    </row>
    <row r="13" spans="2:11" x14ac:dyDescent="0.35">
      <c r="B13" t="s">
        <v>13</v>
      </c>
      <c r="C13" t="s">
        <v>47</v>
      </c>
      <c r="D13" s="5">
        <v>8731335</v>
      </c>
      <c r="E13" s="5">
        <v>2453000</v>
      </c>
      <c r="F13" s="5">
        <f t="shared" si="0"/>
        <v>11184335</v>
      </c>
    </row>
    <row r="14" spans="2:11" x14ac:dyDescent="0.35">
      <c r="B14" t="s">
        <v>58</v>
      </c>
      <c r="C14" t="s">
        <v>49</v>
      </c>
      <c r="D14" s="5">
        <v>5877136</v>
      </c>
      <c r="E14" s="5">
        <v>4488758</v>
      </c>
      <c r="F14" s="5">
        <f t="shared" si="0"/>
        <v>10365894</v>
      </c>
    </row>
    <row r="15" spans="2:11" x14ac:dyDescent="0.35">
      <c r="B15" t="s">
        <v>59</v>
      </c>
      <c r="C15" t="s">
        <v>47</v>
      </c>
      <c r="D15" s="5">
        <v>1544000</v>
      </c>
      <c r="E15" s="5">
        <v>8152991</v>
      </c>
      <c r="F15" s="5">
        <f t="shared" si="0"/>
        <v>9696991</v>
      </c>
    </row>
    <row r="16" spans="2:11" x14ac:dyDescent="0.35">
      <c r="B16" s="2" t="s">
        <v>60</v>
      </c>
      <c r="C16" s="2" t="s">
        <v>48</v>
      </c>
      <c r="D16" s="6">
        <v>1557269</v>
      </c>
      <c r="E16" s="6">
        <v>7749360</v>
      </c>
      <c r="F16" s="6">
        <f t="shared" si="0"/>
        <v>9306629</v>
      </c>
    </row>
  </sheetData>
  <dataValidations disablePrompts="1" count="1">
    <dataValidation type="list" allowBlank="1" showInputMessage="1" showErrorMessage="1" sqref="H13 H8" xr:uid="{06AFF185-D9AC-446B-A1FD-0292B50FEA9E}">
      <formula1>"Norte,Centro,Sur"</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11BC2-AD8C-45CB-B96C-40C708208A12}">
  <dimension ref="B2:J16"/>
  <sheetViews>
    <sheetView workbookViewId="0">
      <selection activeCell="J11" sqref="J11"/>
    </sheetView>
  </sheetViews>
  <sheetFormatPr baseColWidth="10" defaultRowHeight="14.5" x14ac:dyDescent="0.35"/>
  <cols>
    <col min="2" max="2" width="24.36328125" bestFit="1" customWidth="1"/>
  </cols>
  <sheetData>
    <row r="2" spans="2:10" x14ac:dyDescent="0.35">
      <c r="B2" s="20" t="s">
        <v>61</v>
      </c>
      <c r="C2" s="21" t="s">
        <v>45</v>
      </c>
      <c r="D2" s="21" t="s">
        <v>54</v>
      </c>
      <c r="E2" s="21" t="s">
        <v>55</v>
      </c>
      <c r="F2" s="21" t="s">
        <v>46</v>
      </c>
      <c r="H2" s="21" t="s">
        <v>45</v>
      </c>
      <c r="I2" s="21" t="s">
        <v>62</v>
      </c>
      <c r="J2" s="21" t="s">
        <v>63</v>
      </c>
    </row>
    <row r="3" spans="2:10" x14ac:dyDescent="0.35">
      <c r="B3" t="s">
        <v>10</v>
      </c>
      <c r="C3" t="s">
        <v>47</v>
      </c>
      <c r="D3" s="5">
        <v>4108792</v>
      </c>
      <c r="E3" s="5">
        <v>3761993</v>
      </c>
      <c r="F3" s="5">
        <f>SUM(D3:E3)</f>
        <v>7870785</v>
      </c>
      <c r="H3" s="15" t="s">
        <v>47</v>
      </c>
      <c r="I3" s="7"/>
      <c r="J3" s="15"/>
    </row>
    <row r="4" spans="2:10" x14ac:dyDescent="0.35">
      <c r="B4" t="s">
        <v>35</v>
      </c>
      <c r="C4" t="s">
        <v>48</v>
      </c>
      <c r="D4" s="5">
        <v>2826258</v>
      </c>
      <c r="E4" s="5">
        <v>5452833</v>
      </c>
      <c r="F4" s="5">
        <f t="shared" ref="F4:F16" si="0">SUM(D4:E4)</f>
        <v>8279091</v>
      </c>
      <c r="H4" s="15" t="s">
        <v>49</v>
      </c>
      <c r="I4" s="7"/>
      <c r="J4" s="15"/>
    </row>
    <row r="5" spans="2:10" x14ac:dyDescent="0.35">
      <c r="B5" t="s">
        <v>17</v>
      </c>
      <c r="C5" t="s">
        <v>47</v>
      </c>
      <c r="D5" s="5">
        <v>7407818</v>
      </c>
      <c r="E5" s="5">
        <v>3157745</v>
      </c>
      <c r="F5" s="5">
        <f t="shared" si="0"/>
        <v>10565563</v>
      </c>
      <c r="H5" s="15" t="s">
        <v>48</v>
      </c>
      <c r="I5" s="7"/>
      <c r="J5" s="15"/>
    </row>
    <row r="6" spans="2:10" x14ac:dyDescent="0.35">
      <c r="B6" t="s">
        <v>38</v>
      </c>
      <c r="C6" t="s">
        <v>47</v>
      </c>
      <c r="D6" s="5">
        <v>4358000</v>
      </c>
      <c r="E6" s="5">
        <v>8426000</v>
      </c>
      <c r="F6" s="5">
        <f t="shared" si="0"/>
        <v>12784000</v>
      </c>
    </row>
    <row r="7" spans="2:10" x14ac:dyDescent="0.35">
      <c r="B7" t="s">
        <v>8</v>
      </c>
      <c r="C7" t="s">
        <v>48</v>
      </c>
      <c r="D7" s="5">
        <v>1130677</v>
      </c>
      <c r="E7" s="5">
        <v>5067890</v>
      </c>
      <c r="F7" s="5">
        <f t="shared" si="0"/>
        <v>6198567</v>
      </c>
    </row>
    <row r="8" spans="2:10" x14ac:dyDescent="0.35">
      <c r="B8" t="s">
        <v>19</v>
      </c>
      <c r="C8" t="s">
        <v>47</v>
      </c>
      <c r="D8" s="5">
        <v>6906087</v>
      </c>
      <c r="E8" s="5">
        <v>3885627</v>
      </c>
      <c r="F8" s="5">
        <f t="shared" si="0"/>
        <v>10791714</v>
      </c>
    </row>
    <row r="9" spans="2:10" x14ac:dyDescent="0.35">
      <c r="B9" t="s">
        <v>15</v>
      </c>
      <c r="C9" t="s">
        <v>49</v>
      </c>
      <c r="D9" s="5">
        <v>1990275</v>
      </c>
      <c r="E9" s="5">
        <v>1632192</v>
      </c>
      <c r="F9" s="5">
        <f t="shared" si="0"/>
        <v>3622467</v>
      </c>
    </row>
    <row r="10" spans="2:10" x14ac:dyDescent="0.35">
      <c r="B10" t="s">
        <v>6</v>
      </c>
      <c r="C10" t="s">
        <v>47</v>
      </c>
      <c r="D10" s="5">
        <v>2345876</v>
      </c>
      <c r="E10" s="5">
        <v>5762571</v>
      </c>
      <c r="F10" s="5">
        <f t="shared" si="0"/>
        <v>8108447</v>
      </c>
    </row>
    <row r="11" spans="2:10" x14ac:dyDescent="0.35">
      <c r="B11" t="s">
        <v>41</v>
      </c>
      <c r="C11" t="s">
        <v>48</v>
      </c>
      <c r="D11" s="5">
        <v>4297000</v>
      </c>
      <c r="E11" s="5">
        <v>10052000</v>
      </c>
      <c r="F11" s="5">
        <f t="shared" si="0"/>
        <v>14349000</v>
      </c>
    </row>
    <row r="12" spans="2:10" x14ac:dyDescent="0.35">
      <c r="B12" t="s">
        <v>50</v>
      </c>
      <c r="C12" t="s">
        <v>49</v>
      </c>
      <c r="D12" s="5">
        <v>5000000</v>
      </c>
      <c r="E12" s="5">
        <v>4470000</v>
      </c>
      <c r="F12" s="5">
        <f t="shared" si="0"/>
        <v>9470000</v>
      </c>
    </row>
    <row r="13" spans="2:10" x14ac:dyDescent="0.35">
      <c r="B13" t="s">
        <v>13</v>
      </c>
      <c r="C13" t="s">
        <v>47</v>
      </c>
      <c r="D13" s="5">
        <v>8731335</v>
      </c>
      <c r="E13" s="5">
        <v>2453000</v>
      </c>
      <c r="F13" s="5">
        <f t="shared" si="0"/>
        <v>11184335</v>
      </c>
    </row>
    <row r="14" spans="2:10" x14ac:dyDescent="0.35">
      <c r="B14" t="s">
        <v>58</v>
      </c>
      <c r="C14" t="s">
        <v>49</v>
      </c>
      <c r="D14" s="5">
        <v>5877136</v>
      </c>
      <c r="E14" s="5">
        <v>4488758</v>
      </c>
      <c r="F14" s="5">
        <f t="shared" si="0"/>
        <v>10365894</v>
      </c>
    </row>
    <row r="15" spans="2:10" x14ac:dyDescent="0.35">
      <c r="B15" t="s">
        <v>59</v>
      </c>
      <c r="C15" t="s">
        <v>47</v>
      </c>
      <c r="D15" s="5">
        <v>1544000</v>
      </c>
      <c r="E15" s="5">
        <v>8152991</v>
      </c>
      <c r="F15" s="5">
        <f t="shared" si="0"/>
        <v>9696991</v>
      </c>
    </row>
    <row r="16" spans="2:10" x14ac:dyDescent="0.35">
      <c r="B16" s="2" t="s">
        <v>60</v>
      </c>
      <c r="C16" s="2" t="s">
        <v>48</v>
      </c>
      <c r="D16" s="6">
        <v>1557269</v>
      </c>
      <c r="E16" s="6">
        <v>7749360</v>
      </c>
      <c r="F16" s="6">
        <f t="shared" si="0"/>
        <v>9306629</v>
      </c>
    </row>
  </sheetData>
  <dataValidations count="1">
    <dataValidation type="list" allowBlank="1" showInputMessage="1" showErrorMessage="1" sqref="H13" xr:uid="{45C7A6F4-4E4B-45D3-A68A-8649960723FE}">
      <formula1>"Norte,Centro,Sur"</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25A70-BF88-4B26-A9DE-9E10F688C6B0}">
  <dimension ref="B2:O16"/>
  <sheetViews>
    <sheetView workbookViewId="0">
      <selection activeCell="K9" sqref="K9"/>
    </sheetView>
  </sheetViews>
  <sheetFormatPr baseColWidth="10" defaultRowHeight="14.5" x14ac:dyDescent="0.35"/>
  <cols>
    <col min="1" max="1" width="2.453125" customWidth="1"/>
    <col min="2" max="2" width="27.36328125" customWidth="1"/>
    <col min="7" max="7" width="11.08984375" customWidth="1"/>
    <col min="8" max="8" width="12" customWidth="1"/>
    <col min="9" max="9" width="3" customWidth="1"/>
    <col min="10" max="10" width="11.7265625" customWidth="1"/>
    <col min="12" max="12" width="7.54296875" customWidth="1"/>
    <col min="14" max="14" width="12.36328125" customWidth="1"/>
    <col min="15" max="15" width="13.1796875" customWidth="1"/>
  </cols>
  <sheetData>
    <row r="2" spans="2:15" x14ac:dyDescent="0.35">
      <c r="B2" s="20" t="s">
        <v>61</v>
      </c>
      <c r="C2" s="21" t="s">
        <v>45</v>
      </c>
      <c r="D2" s="21" t="s">
        <v>64</v>
      </c>
      <c r="E2" s="21" t="s">
        <v>54</v>
      </c>
      <c r="F2" s="21" t="s">
        <v>55</v>
      </c>
      <c r="G2" s="21" t="s">
        <v>46</v>
      </c>
      <c r="H2" s="21" t="s">
        <v>65</v>
      </c>
      <c r="J2" s="21" t="s">
        <v>45</v>
      </c>
      <c r="K2" s="21" t="s">
        <v>64</v>
      </c>
      <c r="L2" s="21" t="s">
        <v>62</v>
      </c>
      <c r="M2" s="21" t="s">
        <v>44</v>
      </c>
      <c r="N2" s="21" t="s">
        <v>66</v>
      </c>
      <c r="O2" s="21" t="s">
        <v>67</v>
      </c>
    </row>
    <row r="3" spans="2:15" x14ac:dyDescent="0.35">
      <c r="B3" t="s">
        <v>10</v>
      </c>
      <c r="C3" t="s">
        <v>47</v>
      </c>
      <c r="D3" t="s">
        <v>68</v>
      </c>
      <c r="E3" s="5">
        <v>4108792</v>
      </c>
      <c r="F3" s="5">
        <v>3761993</v>
      </c>
      <c r="G3" s="5">
        <f>SUM(E3:F3)</f>
        <v>7870785</v>
      </c>
      <c r="H3" s="5">
        <f>G3*4%</f>
        <v>314831.40000000002</v>
      </c>
      <c r="J3" t="s">
        <v>49</v>
      </c>
      <c r="K3" t="s">
        <v>75</v>
      </c>
      <c r="L3" s="4"/>
      <c r="M3" s="5"/>
      <c r="N3" s="5"/>
      <c r="O3" s="5"/>
    </row>
    <row r="4" spans="2:15" x14ac:dyDescent="0.35">
      <c r="B4" t="s">
        <v>35</v>
      </c>
      <c r="C4" t="s">
        <v>48</v>
      </c>
      <c r="D4" t="s">
        <v>70</v>
      </c>
      <c r="E4" s="5">
        <v>2826258</v>
      </c>
      <c r="F4" s="5">
        <v>5452833</v>
      </c>
      <c r="G4" s="5">
        <f t="shared" ref="G4:G16" si="0">SUM(E4:F4)</f>
        <v>8279091</v>
      </c>
      <c r="H4" s="5">
        <f t="shared" ref="H4:H16" si="1">G4*4%</f>
        <v>331163.64</v>
      </c>
    </row>
    <row r="5" spans="2:15" x14ac:dyDescent="0.35">
      <c r="B5" t="s">
        <v>17</v>
      </c>
      <c r="C5" t="s">
        <v>47</v>
      </c>
      <c r="D5" t="s">
        <v>71</v>
      </c>
      <c r="E5" s="5">
        <v>7407818</v>
      </c>
      <c r="F5" s="5">
        <v>3157745</v>
      </c>
      <c r="G5" s="5">
        <f t="shared" si="0"/>
        <v>10565563</v>
      </c>
      <c r="H5" s="5">
        <f t="shared" si="1"/>
        <v>422622.52</v>
      </c>
      <c r="J5" s="21" t="s">
        <v>45</v>
      </c>
      <c r="K5" t="s">
        <v>72</v>
      </c>
      <c r="L5" s="21" t="s">
        <v>62</v>
      </c>
      <c r="M5" s="21" t="s">
        <v>63</v>
      </c>
    </row>
    <row r="6" spans="2:15" ht="15" thickBot="1" x14ac:dyDescent="0.4">
      <c r="B6" t="s">
        <v>38</v>
      </c>
      <c r="C6" t="s">
        <v>47</v>
      </c>
      <c r="D6" t="s">
        <v>73</v>
      </c>
      <c r="E6" s="5">
        <v>4358000</v>
      </c>
      <c r="F6" s="5">
        <v>8426000</v>
      </c>
      <c r="G6" s="5">
        <f t="shared" si="0"/>
        <v>12784000</v>
      </c>
      <c r="H6" s="5">
        <f t="shared" si="1"/>
        <v>511360</v>
      </c>
      <c r="J6" t="s">
        <v>49</v>
      </c>
      <c r="L6" s="23"/>
      <c r="M6" s="14"/>
    </row>
    <row r="7" spans="2:15" ht="15" thickTop="1" x14ac:dyDescent="0.35">
      <c r="B7" t="s">
        <v>8</v>
      </c>
      <c r="C7" t="s">
        <v>48</v>
      </c>
      <c r="D7" t="s">
        <v>70</v>
      </c>
      <c r="E7" s="5">
        <v>1130677</v>
      </c>
      <c r="F7" s="5">
        <v>5067890</v>
      </c>
      <c r="G7" s="5">
        <f t="shared" si="0"/>
        <v>6198567</v>
      </c>
      <c r="H7" s="5">
        <f t="shared" si="1"/>
        <v>247942.68</v>
      </c>
    </row>
    <row r="8" spans="2:15" x14ac:dyDescent="0.35">
      <c r="B8" t="s">
        <v>19</v>
      </c>
      <c r="C8" t="s">
        <v>47</v>
      </c>
      <c r="D8" t="s">
        <v>71</v>
      </c>
      <c r="E8" s="5">
        <v>6906087</v>
      </c>
      <c r="F8" s="5">
        <v>3885627</v>
      </c>
      <c r="G8" s="5">
        <f t="shared" si="0"/>
        <v>10791714</v>
      </c>
      <c r="H8" s="5">
        <f t="shared" si="1"/>
        <v>431668.56</v>
      </c>
      <c r="J8" t="s">
        <v>74</v>
      </c>
      <c r="K8" s="5">
        <v>7000000</v>
      </c>
    </row>
    <row r="9" spans="2:15" x14ac:dyDescent="0.35">
      <c r="B9" t="s">
        <v>15</v>
      </c>
      <c r="C9" t="s">
        <v>49</v>
      </c>
      <c r="D9" t="s">
        <v>75</v>
      </c>
      <c r="E9" s="5">
        <v>1990275</v>
      </c>
      <c r="F9" s="5">
        <v>1632192</v>
      </c>
      <c r="G9" s="5">
        <f t="shared" si="0"/>
        <v>3622467</v>
      </c>
      <c r="H9" s="5">
        <f t="shared" si="1"/>
        <v>144898.68</v>
      </c>
      <c r="J9" t="s">
        <v>76</v>
      </c>
      <c r="K9" s="5">
        <v>15000000</v>
      </c>
    </row>
    <row r="10" spans="2:15" x14ac:dyDescent="0.35">
      <c r="B10" t="s">
        <v>6</v>
      </c>
      <c r="C10" t="s">
        <v>47</v>
      </c>
      <c r="D10" t="s">
        <v>68</v>
      </c>
      <c r="E10" s="5">
        <v>2345876</v>
      </c>
      <c r="F10" s="5">
        <v>5762571</v>
      </c>
      <c r="G10" s="5">
        <f t="shared" si="0"/>
        <v>8108447</v>
      </c>
      <c r="H10" s="5">
        <f t="shared" si="1"/>
        <v>324337.88</v>
      </c>
    </row>
    <row r="11" spans="2:15" x14ac:dyDescent="0.35">
      <c r="B11" t="s">
        <v>41</v>
      </c>
      <c r="C11" t="s">
        <v>48</v>
      </c>
      <c r="D11" t="s">
        <v>70</v>
      </c>
      <c r="E11" s="5">
        <v>4297000</v>
      </c>
      <c r="F11" s="5">
        <v>10052000</v>
      </c>
      <c r="G11" s="5">
        <f t="shared" si="0"/>
        <v>14349000</v>
      </c>
      <c r="H11" s="5">
        <f t="shared" si="1"/>
        <v>573960</v>
      </c>
    </row>
    <row r="12" spans="2:15" x14ac:dyDescent="0.35">
      <c r="B12" t="s">
        <v>50</v>
      </c>
      <c r="C12" t="s">
        <v>49</v>
      </c>
      <c r="D12" t="s">
        <v>75</v>
      </c>
      <c r="E12" s="5">
        <v>5000000</v>
      </c>
      <c r="F12" s="5">
        <v>4470000</v>
      </c>
      <c r="G12" s="5">
        <f t="shared" si="0"/>
        <v>9470000</v>
      </c>
      <c r="H12" s="5">
        <f t="shared" si="1"/>
        <v>378800</v>
      </c>
    </row>
    <row r="13" spans="2:15" x14ac:dyDescent="0.35">
      <c r="B13" t="s">
        <v>13</v>
      </c>
      <c r="C13" t="s">
        <v>47</v>
      </c>
      <c r="D13" t="s">
        <v>68</v>
      </c>
      <c r="E13" s="5">
        <v>8731335</v>
      </c>
      <c r="F13" s="5">
        <v>2453000</v>
      </c>
      <c r="G13" s="5">
        <f t="shared" si="0"/>
        <v>11184335</v>
      </c>
      <c r="H13" s="5">
        <f t="shared" si="1"/>
        <v>447373.4</v>
      </c>
    </row>
    <row r="14" spans="2:15" x14ac:dyDescent="0.35">
      <c r="B14" t="s">
        <v>58</v>
      </c>
      <c r="C14" t="s">
        <v>49</v>
      </c>
      <c r="D14" t="s">
        <v>75</v>
      </c>
      <c r="E14" s="5">
        <v>5877136</v>
      </c>
      <c r="F14" s="5">
        <v>4488758</v>
      </c>
      <c r="G14" s="5">
        <f t="shared" si="0"/>
        <v>10365894</v>
      </c>
      <c r="H14" s="5">
        <f t="shared" si="1"/>
        <v>414635.76</v>
      </c>
    </row>
    <row r="15" spans="2:15" x14ac:dyDescent="0.35">
      <c r="B15" t="s">
        <v>59</v>
      </c>
      <c r="C15" t="s">
        <v>47</v>
      </c>
      <c r="D15" t="s">
        <v>73</v>
      </c>
      <c r="E15" s="5">
        <v>1544000</v>
      </c>
      <c r="F15" s="5">
        <v>8152991</v>
      </c>
      <c r="G15" s="5">
        <f t="shared" si="0"/>
        <v>9696991</v>
      </c>
      <c r="H15" s="5">
        <f t="shared" si="1"/>
        <v>387879.64</v>
      </c>
    </row>
    <row r="16" spans="2:15" x14ac:dyDescent="0.35">
      <c r="B16" s="2" t="s">
        <v>60</v>
      </c>
      <c r="C16" s="2" t="s">
        <v>48</v>
      </c>
      <c r="D16" s="2" t="s">
        <v>69</v>
      </c>
      <c r="E16" s="6">
        <v>1557269</v>
      </c>
      <c r="F16" s="6">
        <v>7749360</v>
      </c>
      <c r="G16" s="6">
        <f t="shared" si="0"/>
        <v>9306629</v>
      </c>
      <c r="H16" s="6">
        <f t="shared" si="1"/>
        <v>372265.16000000003</v>
      </c>
    </row>
  </sheetData>
  <dataValidations count="2">
    <dataValidation type="list" allowBlank="1" showInputMessage="1" showErrorMessage="1" sqref="K3" xr:uid="{8490D792-1BDF-4E23-B7B4-CED7AF9BC71B}">
      <formula1>"Arica,Iquique,Antofagasta,Santiago,Temuco,Valdivia"</formula1>
    </dataValidation>
    <dataValidation type="list" allowBlank="1" showInputMessage="1" showErrorMessage="1" sqref="J3 J6" xr:uid="{CF701D8A-2B30-47BE-81DA-B5247FF55658}">
      <formula1>"Norte,Centro,Sur"</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47277-BD9A-4E6C-A3C3-34B2A07316A4}">
  <dimension ref="A2:M16"/>
  <sheetViews>
    <sheetView workbookViewId="0">
      <selection activeCell="B2" sqref="B2:E2"/>
    </sheetView>
  </sheetViews>
  <sheetFormatPr baseColWidth="10" defaultColWidth="11.453125" defaultRowHeight="14.5" x14ac:dyDescent="0.35"/>
  <cols>
    <col min="1" max="1" width="5.81640625" customWidth="1"/>
    <col min="2" max="2" width="13.54296875" customWidth="1"/>
    <col min="3" max="3" width="23" bestFit="1" customWidth="1"/>
    <col min="4" max="4" width="12.26953125" customWidth="1"/>
    <col min="5" max="5" width="13.08984375" customWidth="1"/>
    <col min="6" max="6" width="13.1796875" customWidth="1"/>
    <col min="7" max="7" width="14.90625" customWidth="1"/>
    <col min="9" max="9" width="3.36328125" customWidth="1"/>
    <col min="10" max="10" width="4.453125" customWidth="1"/>
    <col min="11" max="11" width="4.08984375" customWidth="1"/>
    <col min="12" max="12" width="9.90625" customWidth="1"/>
  </cols>
  <sheetData>
    <row r="2" spans="1:13" x14ac:dyDescent="0.35">
      <c r="A2" s="22">
        <v>1</v>
      </c>
      <c r="B2" s="62" t="s">
        <v>2</v>
      </c>
      <c r="C2" s="63" t="s">
        <v>3</v>
      </c>
      <c r="D2" s="63" t="s">
        <v>78</v>
      </c>
      <c r="E2" s="64" t="s">
        <v>79</v>
      </c>
      <c r="M2" s="15" t="b">
        <v>1</v>
      </c>
    </row>
    <row r="3" spans="1:13" x14ac:dyDescent="0.35">
      <c r="B3" s="8" t="s">
        <v>5</v>
      </c>
      <c r="C3" t="s">
        <v>6</v>
      </c>
      <c r="D3" s="1">
        <v>5.5</v>
      </c>
      <c r="E3" s="26"/>
      <c r="G3" s="65" t="s">
        <v>80</v>
      </c>
      <c r="H3" s="65"/>
      <c r="I3" s="65"/>
    </row>
    <row r="4" spans="1:13" x14ac:dyDescent="0.35">
      <c r="B4" s="8" t="s">
        <v>7</v>
      </c>
      <c r="C4" t="s">
        <v>8</v>
      </c>
      <c r="D4" s="1">
        <v>4</v>
      </c>
      <c r="E4" s="26"/>
      <c r="G4" s="65"/>
      <c r="H4" s="65"/>
      <c r="I4" s="65"/>
    </row>
    <row r="5" spans="1:13" x14ac:dyDescent="0.35">
      <c r="B5" s="8" t="s">
        <v>34</v>
      </c>
      <c r="C5" t="s">
        <v>35</v>
      </c>
      <c r="D5" s="1">
        <v>3</v>
      </c>
      <c r="E5" s="26"/>
      <c r="M5" s="15" t="b">
        <v>0</v>
      </c>
    </row>
    <row r="6" spans="1:13" x14ac:dyDescent="0.35">
      <c r="B6" s="8" t="s">
        <v>53</v>
      </c>
      <c r="C6" t="s">
        <v>38</v>
      </c>
      <c r="D6" s="1">
        <v>2</v>
      </c>
      <c r="E6" s="26"/>
    </row>
    <row r="7" spans="1:13" x14ac:dyDescent="0.35">
      <c r="B7" s="9" t="s">
        <v>51</v>
      </c>
      <c r="C7" s="2" t="s">
        <v>52</v>
      </c>
      <c r="D7" s="27">
        <v>5</v>
      </c>
      <c r="E7" s="28"/>
    </row>
    <row r="11" spans="1:13" x14ac:dyDescent="0.35">
      <c r="A11" s="22">
        <v>2</v>
      </c>
      <c r="B11" s="62" t="s">
        <v>2</v>
      </c>
      <c r="C11" s="63" t="s">
        <v>3</v>
      </c>
      <c r="D11" s="63" t="s">
        <v>81</v>
      </c>
      <c r="E11" s="63" t="s">
        <v>26</v>
      </c>
      <c r="F11" s="63" t="s">
        <v>82</v>
      </c>
      <c r="G11" s="63" t="s">
        <v>83</v>
      </c>
      <c r="H11" s="64" t="s">
        <v>77</v>
      </c>
      <c r="L11" s="24" t="s">
        <v>81</v>
      </c>
      <c r="M11" s="25" t="s">
        <v>84</v>
      </c>
    </row>
    <row r="12" spans="1:13" x14ac:dyDescent="0.35">
      <c r="B12" s="19" t="s">
        <v>5</v>
      </c>
      <c r="C12" t="s">
        <v>6</v>
      </c>
      <c r="D12" t="s">
        <v>85</v>
      </c>
      <c r="E12" s="29">
        <v>560000</v>
      </c>
      <c r="F12" s="5"/>
      <c r="G12" s="5"/>
      <c r="H12" s="5"/>
      <c r="L12" s="15" t="s">
        <v>85</v>
      </c>
      <c r="M12" s="30">
        <v>11</v>
      </c>
    </row>
    <row r="13" spans="1:13" x14ac:dyDescent="0.35">
      <c r="B13" s="19" t="s">
        <v>7</v>
      </c>
      <c r="C13" t="s">
        <v>8</v>
      </c>
      <c r="D13" t="s">
        <v>86</v>
      </c>
      <c r="E13" s="5">
        <v>590000</v>
      </c>
      <c r="F13" s="5"/>
      <c r="G13" s="5"/>
      <c r="H13" s="5"/>
      <c r="L13" s="15" t="s">
        <v>86</v>
      </c>
      <c r="M13" s="30">
        <v>8.5</v>
      </c>
    </row>
    <row r="14" spans="1:13" x14ac:dyDescent="0.35">
      <c r="B14" s="19" t="s">
        <v>34</v>
      </c>
      <c r="C14" t="s">
        <v>35</v>
      </c>
      <c r="D14" t="s">
        <v>85</v>
      </c>
      <c r="E14" s="29">
        <v>560000</v>
      </c>
      <c r="F14" s="5"/>
      <c r="G14" s="5"/>
      <c r="H14" s="5"/>
    </row>
    <row r="15" spans="1:13" x14ac:dyDescent="0.35">
      <c r="B15" s="19" t="s">
        <v>53</v>
      </c>
      <c r="C15" t="s">
        <v>38</v>
      </c>
      <c r="D15" t="s">
        <v>86</v>
      </c>
      <c r="E15" s="5">
        <v>590000</v>
      </c>
      <c r="F15" s="5"/>
      <c r="G15" s="5"/>
      <c r="H15" s="5"/>
    </row>
    <row r="16" spans="1:13" x14ac:dyDescent="0.35">
      <c r="B16" s="31" t="s">
        <v>51</v>
      </c>
      <c r="C16" s="2" t="s">
        <v>52</v>
      </c>
      <c r="D16" s="2" t="s">
        <v>85</v>
      </c>
      <c r="E16" s="32">
        <v>560000</v>
      </c>
      <c r="F16" s="6"/>
      <c r="G16" s="6"/>
      <c r="H16" s="6"/>
    </row>
  </sheetData>
  <mergeCells count="1">
    <mergeCell ref="G3:I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7D1E5-01EE-43F6-B982-D4A02CC3F663}">
  <dimension ref="B1:L19"/>
  <sheetViews>
    <sheetView workbookViewId="0">
      <selection activeCell="G9" sqref="G9"/>
    </sheetView>
  </sheetViews>
  <sheetFormatPr baseColWidth="10" defaultColWidth="11.453125" defaultRowHeight="14.5" x14ac:dyDescent="0.35"/>
  <cols>
    <col min="1" max="1" width="3.54296875" customWidth="1"/>
    <col min="2" max="2" width="27.81640625" customWidth="1"/>
    <col min="3" max="3" width="7.90625" customWidth="1"/>
    <col min="6" max="6" width="13.7265625" customWidth="1"/>
    <col min="7" max="7" width="13.81640625" customWidth="1"/>
    <col min="8" max="8" width="14.1796875" customWidth="1"/>
    <col min="9" max="9" width="7.54296875" customWidth="1"/>
    <col min="11" max="11" width="11.81640625" bestFit="1" customWidth="1"/>
  </cols>
  <sheetData>
    <row r="1" spans="2:12" x14ac:dyDescent="0.35">
      <c r="K1" s="18" t="s">
        <v>45</v>
      </c>
      <c r="L1" s="18" t="s">
        <v>87</v>
      </c>
    </row>
    <row r="2" spans="2:12" x14ac:dyDescent="0.35">
      <c r="G2" s="4"/>
      <c r="K2" s="15" t="s">
        <v>47</v>
      </c>
      <c r="L2" s="16">
        <v>0.125</v>
      </c>
    </row>
    <row r="3" spans="2:12" x14ac:dyDescent="0.35">
      <c r="B3" s="20" t="s">
        <v>88</v>
      </c>
      <c r="C3" s="21" t="s">
        <v>45</v>
      </c>
      <c r="D3" s="21" t="s">
        <v>54</v>
      </c>
      <c r="E3" s="21" t="s">
        <v>55</v>
      </c>
      <c r="F3" s="21" t="s">
        <v>44</v>
      </c>
      <c r="G3" s="21" t="s">
        <v>89</v>
      </c>
      <c r="H3" s="21" t="s">
        <v>90</v>
      </c>
      <c r="K3" s="15" t="s">
        <v>48</v>
      </c>
      <c r="L3" s="16">
        <v>0.13400000000000001</v>
      </c>
    </row>
    <row r="4" spans="2:12" x14ac:dyDescent="0.35">
      <c r="B4" t="s">
        <v>10</v>
      </c>
      <c r="C4" t="s">
        <v>47</v>
      </c>
      <c r="D4" s="5">
        <v>1800000</v>
      </c>
      <c r="E4" s="5">
        <v>1761993</v>
      </c>
      <c r="F4" s="5">
        <f>SUM(D4:E4)</f>
        <v>3561993</v>
      </c>
      <c r="G4" s="5"/>
      <c r="H4" s="5"/>
      <c r="K4" s="15" t="s">
        <v>49</v>
      </c>
      <c r="L4" s="16">
        <v>0.11550000000000001</v>
      </c>
    </row>
    <row r="5" spans="2:12" x14ac:dyDescent="0.35">
      <c r="B5" t="s">
        <v>35</v>
      </c>
      <c r="C5" t="s">
        <v>48</v>
      </c>
      <c r="D5" s="5">
        <v>1450000</v>
      </c>
      <c r="E5" s="5">
        <v>1452833</v>
      </c>
      <c r="F5" s="5">
        <f t="shared" ref="F5:F17" si="0">SUM(D5:E5)</f>
        <v>2902833</v>
      </c>
      <c r="G5" s="5"/>
      <c r="H5" s="5"/>
    </row>
    <row r="6" spans="2:12" x14ac:dyDescent="0.35">
      <c r="B6" t="s">
        <v>17</v>
      </c>
      <c r="C6" t="s">
        <v>47</v>
      </c>
      <c r="D6" s="5">
        <v>1407818</v>
      </c>
      <c r="E6" s="5">
        <v>1157745</v>
      </c>
      <c r="F6" s="5">
        <f t="shared" si="0"/>
        <v>2565563</v>
      </c>
      <c r="G6" s="5"/>
      <c r="H6" s="5"/>
    </row>
    <row r="7" spans="2:12" x14ac:dyDescent="0.35">
      <c r="B7" t="s">
        <v>38</v>
      </c>
      <c r="C7" t="s">
        <v>48</v>
      </c>
      <c r="D7" s="5">
        <v>1358328</v>
      </c>
      <c r="E7" s="5">
        <v>1426105</v>
      </c>
      <c r="F7" s="5">
        <f t="shared" si="0"/>
        <v>2784433</v>
      </c>
      <c r="G7" s="5"/>
      <c r="H7" s="5"/>
    </row>
    <row r="8" spans="2:12" x14ac:dyDescent="0.35">
      <c r="B8" t="s">
        <v>8</v>
      </c>
      <c r="C8" t="s">
        <v>48</v>
      </c>
      <c r="D8" s="5">
        <v>1130123</v>
      </c>
      <c r="E8" s="5">
        <v>1067634</v>
      </c>
      <c r="F8" s="5">
        <f t="shared" si="0"/>
        <v>2197757</v>
      </c>
      <c r="G8" s="5"/>
      <c r="H8" s="5"/>
    </row>
    <row r="9" spans="2:12" x14ac:dyDescent="0.35">
      <c r="B9" t="s">
        <v>19</v>
      </c>
      <c r="C9" t="s">
        <v>56</v>
      </c>
      <c r="D9" s="5">
        <v>1497557</v>
      </c>
      <c r="E9" s="5">
        <v>1052172</v>
      </c>
      <c r="F9" s="5">
        <f t="shared" si="0"/>
        <v>2549729</v>
      </c>
      <c r="G9" s="5"/>
      <c r="H9" s="5"/>
    </row>
    <row r="10" spans="2:12" x14ac:dyDescent="0.35">
      <c r="B10" t="s">
        <v>15</v>
      </c>
      <c r="C10" t="s">
        <v>49</v>
      </c>
      <c r="D10" s="5">
        <v>1195385</v>
      </c>
      <c r="E10" s="5">
        <v>1470321</v>
      </c>
      <c r="F10" s="5">
        <f t="shared" si="0"/>
        <v>2665706</v>
      </c>
      <c r="G10" s="5"/>
      <c r="H10" s="5"/>
    </row>
    <row r="11" spans="2:12" x14ac:dyDescent="0.35">
      <c r="B11" t="s">
        <v>6</v>
      </c>
      <c r="C11" t="s">
        <v>47</v>
      </c>
      <c r="D11" s="5">
        <v>1731335</v>
      </c>
      <c r="E11" s="5">
        <v>1124654</v>
      </c>
      <c r="F11" s="5">
        <f t="shared" si="0"/>
        <v>2855989</v>
      </c>
      <c r="G11" s="5"/>
      <c r="H11" s="5"/>
    </row>
    <row r="12" spans="2:12" x14ac:dyDescent="0.35">
      <c r="B12" t="s">
        <v>41</v>
      </c>
      <c r="C12" t="s">
        <v>48</v>
      </c>
      <c r="D12" s="5">
        <v>1877136</v>
      </c>
      <c r="E12" s="5">
        <v>1488758</v>
      </c>
      <c r="F12" s="5">
        <f t="shared" si="0"/>
        <v>3365894</v>
      </c>
      <c r="G12" s="5"/>
      <c r="H12" s="5"/>
    </row>
    <row r="13" spans="2:12" x14ac:dyDescent="0.35">
      <c r="B13" t="s">
        <v>50</v>
      </c>
      <c r="C13" t="s">
        <v>49</v>
      </c>
      <c r="D13" s="5">
        <v>1544048</v>
      </c>
      <c r="E13" s="5">
        <v>1152991</v>
      </c>
      <c r="F13" s="5">
        <f t="shared" si="0"/>
        <v>2697039</v>
      </c>
      <c r="G13" s="5"/>
      <c r="H13" s="5"/>
    </row>
    <row r="14" spans="2:12" x14ac:dyDescent="0.35">
      <c r="B14" t="s">
        <v>13</v>
      </c>
      <c r="C14" t="s">
        <v>47</v>
      </c>
      <c r="D14" s="5">
        <v>1557269</v>
      </c>
      <c r="E14" s="5">
        <v>1749360</v>
      </c>
      <c r="F14" s="5">
        <f t="shared" si="0"/>
        <v>3306629</v>
      </c>
      <c r="G14" s="5"/>
      <c r="H14" s="5"/>
    </row>
    <row r="15" spans="2:12" x14ac:dyDescent="0.35">
      <c r="B15" t="s">
        <v>58</v>
      </c>
      <c r="C15" t="s">
        <v>49</v>
      </c>
      <c r="D15" s="5">
        <v>1877136</v>
      </c>
      <c r="E15" s="5">
        <v>2488758</v>
      </c>
      <c r="F15" s="5">
        <f t="shared" si="0"/>
        <v>4365894</v>
      </c>
      <c r="G15" s="5"/>
      <c r="H15" s="5"/>
    </row>
    <row r="16" spans="2:12" x14ac:dyDescent="0.35">
      <c r="B16" t="s">
        <v>59</v>
      </c>
      <c r="C16" t="s">
        <v>47</v>
      </c>
      <c r="D16" s="5">
        <v>1544048</v>
      </c>
      <c r="E16" s="5">
        <v>1152991</v>
      </c>
      <c r="F16" s="5">
        <f t="shared" si="0"/>
        <v>2697039</v>
      </c>
      <c r="G16" s="5"/>
      <c r="H16" s="5"/>
    </row>
    <row r="17" spans="2:8" x14ac:dyDescent="0.35">
      <c r="B17" s="2" t="s">
        <v>60</v>
      </c>
      <c r="C17" s="2" t="s">
        <v>48</v>
      </c>
      <c r="D17" s="6">
        <v>1557269</v>
      </c>
      <c r="E17" s="6">
        <v>1749360</v>
      </c>
      <c r="F17" s="6">
        <f t="shared" si="0"/>
        <v>3306629</v>
      </c>
      <c r="G17" s="6"/>
      <c r="H17" s="6"/>
    </row>
    <row r="19" spans="2:8" x14ac:dyDescent="0.35">
      <c r="H19" s="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88EE3-942C-476A-BE02-DD7CC8E1BA01}">
  <sheetPr>
    <tabColor theme="5" tint="0.39997558519241921"/>
  </sheetPr>
  <dimension ref="B2:H17"/>
  <sheetViews>
    <sheetView workbookViewId="0">
      <selection activeCell="G6" sqref="G6"/>
    </sheetView>
  </sheetViews>
  <sheetFormatPr baseColWidth="10" defaultRowHeight="14.5" x14ac:dyDescent="0.35"/>
  <cols>
    <col min="2" max="2" width="24.36328125" bestFit="1" customWidth="1"/>
    <col min="7" max="7" width="12.6328125" customWidth="1"/>
    <col min="8" max="8" width="14" customWidth="1"/>
  </cols>
  <sheetData>
    <row r="2" spans="2:8" x14ac:dyDescent="0.35">
      <c r="G2" s="4"/>
    </row>
    <row r="3" spans="2:8" x14ac:dyDescent="0.35">
      <c r="B3" s="20" t="s">
        <v>88</v>
      </c>
      <c r="C3" s="21" t="s">
        <v>45</v>
      </c>
      <c r="D3" s="21" t="s">
        <v>54</v>
      </c>
      <c r="E3" s="21" t="s">
        <v>55</v>
      </c>
      <c r="F3" s="21" t="s">
        <v>44</v>
      </c>
      <c r="G3" s="21" t="s">
        <v>89</v>
      </c>
      <c r="H3" s="21" t="s">
        <v>90</v>
      </c>
    </row>
    <row r="4" spans="2:8" x14ac:dyDescent="0.35">
      <c r="B4" t="s">
        <v>10</v>
      </c>
      <c r="C4" t="s">
        <v>47</v>
      </c>
      <c r="D4" s="5">
        <v>1800000</v>
      </c>
      <c r="E4" s="5">
        <v>1761993</v>
      </c>
      <c r="F4" s="5">
        <f>SUM(D4:E4)</f>
        <v>3561993</v>
      </c>
      <c r="G4" s="5"/>
      <c r="H4" s="5"/>
    </row>
    <row r="5" spans="2:8" x14ac:dyDescent="0.35">
      <c r="B5" t="s">
        <v>35</v>
      </c>
      <c r="C5" t="s">
        <v>48</v>
      </c>
      <c r="D5" s="5">
        <v>1450000</v>
      </c>
      <c r="E5" s="5">
        <v>1452833</v>
      </c>
      <c r="F5" s="5">
        <f t="shared" ref="F5:F17" si="0">SUM(D5:E5)</f>
        <v>2902833</v>
      </c>
      <c r="G5" s="5"/>
      <c r="H5" s="5"/>
    </row>
    <row r="6" spans="2:8" x14ac:dyDescent="0.35">
      <c r="B6" t="s">
        <v>17</v>
      </c>
      <c r="C6" t="s">
        <v>47</v>
      </c>
      <c r="D6" s="5">
        <v>1407818</v>
      </c>
      <c r="E6" s="5">
        <v>1157745</v>
      </c>
      <c r="F6" s="5">
        <f t="shared" si="0"/>
        <v>2565563</v>
      </c>
      <c r="G6" s="5"/>
      <c r="H6" s="5"/>
    </row>
    <row r="7" spans="2:8" x14ac:dyDescent="0.35">
      <c r="B7" t="s">
        <v>38</v>
      </c>
      <c r="C7" t="s">
        <v>48</v>
      </c>
      <c r="D7" s="5">
        <v>1358328</v>
      </c>
      <c r="E7" s="5">
        <v>1426105</v>
      </c>
      <c r="F7" s="5">
        <f t="shared" si="0"/>
        <v>2784433</v>
      </c>
      <c r="G7" s="5"/>
      <c r="H7" s="5"/>
    </row>
    <row r="8" spans="2:8" x14ac:dyDescent="0.35">
      <c r="B8" t="s">
        <v>8</v>
      </c>
      <c r="C8" t="s">
        <v>48</v>
      </c>
      <c r="D8" s="5">
        <v>1130123</v>
      </c>
      <c r="E8" s="5">
        <v>1067634</v>
      </c>
      <c r="F8" s="5">
        <f t="shared" si="0"/>
        <v>2197757</v>
      </c>
      <c r="G8" s="5"/>
      <c r="H8" s="5"/>
    </row>
    <row r="9" spans="2:8" x14ac:dyDescent="0.35">
      <c r="B9" t="s">
        <v>19</v>
      </c>
      <c r="C9" t="s">
        <v>47</v>
      </c>
      <c r="D9" s="5">
        <v>1497557</v>
      </c>
      <c r="E9" s="5">
        <v>1052172</v>
      </c>
      <c r="F9" s="5">
        <f t="shared" si="0"/>
        <v>2549729</v>
      </c>
      <c r="G9" s="5"/>
      <c r="H9" s="5"/>
    </row>
    <row r="10" spans="2:8" x14ac:dyDescent="0.35">
      <c r="B10" t="s">
        <v>15</v>
      </c>
      <c r="C10" t="s">
        <v>49</v>
      </c>
      <c r="D10" s="5">
        <v>1195385</v>
      </c>
      <c r="E10" s="5">
        <v>1470321</v>
      </c>
      <c r="F10" s="5">
        <f t="shared" si="0"/>
        <v>2665706</v>
      </c>
      <c r="G10" s="5"/>
      <c r="H10" s="5"/>
    </row>
    <row r="11" spans="2:8" x14ac:dyDescent="0.35">
      <c r="B11" t="s">
        <v>6</v>
      </c>
      <c r="C11" t="s">
        <v>47</v>
      </c>
      <c r="D11" s="5">
        <v>1731335</v>
      </c>
      <c r="E11" s="5">
        <v>1124654</v>
      </c>
      <c r="F11" s="5">
        <f t="shared" si="0"/>
        <v>2855989</v>
      </c>
      <c r="G11" s="5"/>
      <c r="H11" s="5"/>
    </row>
    <row r="12" spans="2:8" x14ac:dyDescent="0.35">
      <c r="B12" t="s">
        <v>41</v>
      </c>
      <c r="C12" t="s">
        <v>48</v>
      </c>
      <c r="D12" s="5">
        <v>1877136</v>
      </c>
      <c r="E12" s="5">
        <v>1488758</v>
      </c>
      <c r="F12" s="5">
        <f t="shared" si="0"/>
        <v>3365894</v>
      </c>
      <c r="G12" s="5"/>
      <c r="H12" s="5"/>
    </row>
    <row r="13" spans="2:8" x14ac:dyDescent="0.35">
      <c r="B13" t="s">
        <v>50</v>
      </c>
      <c r="C13" t="s">
        <v>49</v>
      </c>
      <c r="D13" s="5">
        <v>1544048</v>
      </c>
      <c r="E13" s="5">
        <v>1152991</v>
      </c>
      <c r="F13" s="5">
        <f t="shared" si="0"/>
        <v>2697039</v>
      </c>
      <c r="G13" s="5"/>
      <c r="H13" s="5"/>
    </row>
    <row r="14" spans="2:8" x14ac:dyDescent="0.35">
      <c r="B14" t="s">
        <v>13</v>
      </c>
      <c r="C14" t="s">
        <v>47</v>
      </c>
      <c r="D14" s="5">
        <v>1557269</v>
      </c>
      <c r="E14" s="5">
        <v>1749360</v>
      </c>
      <c r="F14" s="5">
        <f t="shared" si="0"/>
        <v>3306629</v>
      </c>
      <c r="G14" s="5"/>
      <c r="H14" s="5"/>
    </row>
    <row r="15" spans="2:8" x14ac:dyDescent="0.35">
      <c r="B15" t="s">
        <v>58</v>
      </c>
      <c r="C15" t="s">
        <v>49</v>
      </c>
      <c r="D15" s="5">
        <v>1877136</v>
      </c>
      <c r="E15" s="5">
        <v>2488758</v>
      </c>
      <c r="F15" s="5">
        <f t="shared" si="0"/>
        <v>4365894</v>
      </c>
      <c r="G15" s="5"/>
      <c r="H15" s="5"/>
    </row>
    <row r="16" spans="2:8" x14ac:dyDescent="0.35">
      <c r="B16" t="s">
        <v>59</v>
      </c>
      <c r="C16" t="s">
        <v>47</v>
      </c>
      <c r="D16" s="5">
        <v>1544048</v>
      </c>
      <c r="E16" s="5">
        <v>1152991</v>
      </c>
      <c r="F16" s="5">
        <f t="shared" si="0"/>
        <v>2697039</v>
      </c>
      <c r="G16" s="5"/>
      <c r="H16" s="5"/>
    </row>
    <row r="17" spans="2:8" x14ac:dyDescent="0.35">
      <c r="B17" s="2" t="s">
        <v>60</v>
      </c>
      <c r="C17" s="2" t="s">
        <v>48</v>
      </c>
      <c r="D17" s="6">
        <v>1557269</v>
      </c>
      <c r="E17" s="6">
        <v>1749360</v>
      </c>
      <c r="F17" s="6">
        <f t="shared" si="0"/>
        <v>3306629</v>
      </c>
      <c r="G17" s="6"/>
      <c r="H17"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Tabla Filtro Macro I</vt:lpstr>
      <vt:lpstr>S - Total Macro II</vt:lpstr>
      <vt:lpstr>Texto Columna</vt:lpstr>
      <vt:lpstr>Contar Sumar SI</vt:lpstr>
      <vt:lpstr>Sumar SI Grafico</vt:lpstr>
      <vt:lpstr>Contar-Sumar Si Conjunto</vt:lpstr>
      <vt:lpstr>Funcion Logica SI</vt:lpstr>
      <vt:lpstr>SI Anidado</vt:lpstr>
      <vt:lpstr>Si Anidaddo Ad. Nombre</vt:lpstr>
      <vt:lpstr>Parametros</vt:lpstr>
      <vt:lpstr>Logica Option</vt:lpstr>
      <vt:lpstr>Check</vt:lpstr>
      <vt:lpstr>Check 2</vt:lpstr>
      <vt:lpstr>Funcion Logica Y</vt:lpstr>
      <vt:lpstr>Ejercicio Y Check</vt:lpstr>
      <vt:lpstr>Funcion Logica O</vt:lpstr>
      <vt:lpstr>Funcion Logica Y 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Carlos Beltrand</dc:creator>
  <cp:lastModifiedBy>Juan Carlos Beltrand</cp:lastModifiedBy>
  <dcterms:created xsi:type="dcterms:W3CDTF">2023-11-15T14:03:17Z</dcterms:created>
  <dcterms:modified xsi:type="dcterms:W3CDTF">2024-02-07T14:20:51Z</dcterms:modified>
</cp:coreProperties>
</file>