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jbelt\OneDrive\Escritorio\Ore_Excel_Avanzado\"/>
    </mc:Choice>
  </mc:AlternateContent>
  <xr:revisionPtr revIDLastSave="0" documentId="13_ncr:1_{53548D29-6F91-4FC9-8A3F-5EE1D5EA3CC5}" xr6:coauthVersionLast="47" xr6:coauthVersionMax="47" xr10:uidLastSave="{00000000-0000-0000-0000-000000000000}"/>
  <bookViews>
    <workbookView xWindow="-110" yWindow="-110" windowWidth="19420" windowHeight="10300" tabRatio="875" xr2:uid="{FD07371F-E6A5-4167-B4E9-B58D1456D009}"/>
  </bookViews>
  <sheets>
    <sheet name="SI Anidado" sheetId="30" r:id="rId1"/>
    <sheet name="Formato Y O" sheetId="49" r:id="rId2"/>
    <sheet name="Funcion Logica Y" sheetId="42" r:id="rId3"/>
    <sheet name="Ejercicio Y Check" sheetId="48" r:id="rId4"/>
    <sheet name="Funcion Logica O" sheetId="43" r:id="rId5"/>
    <sheet name="Funcion Logica Y O" sheetId="44" r:id="rId6"/>
    <sheet name="Formato Condicional I" sheetId="50" r:id="rId7"/>
    <sheet name="Formato Condicional II Filas" sheetId="51" r:id="rId8"/>
    <sheet name="Formato Condicional Funciones" sheetId="52" r:id="rId9"/>
    <sheet name="Fecha" sheetId="53" r:id="rId10"/>
    <sheet name="Ejercicios Fecha" sheetId="54" r:id="rId11"/>
    <sheet name="Hora" sheetId="56" r:id="rId12"/>
    <sheet name="Texto" sheetId="55" r:id="rId13"/>
    <sheet name="Proteger Hoja Libro" sheetId="57" r:id="rId14"/>
    <sheet name="Error" sheetId="58" r:id="rId15"/>
  </sheets>
  <definedNames>
    <definedName name="_xlcn.WorksheetConnection_Clase_0602_Avanz_2.xlsxTDetalle1" hidden="1">TDetalle</definedName>
    <definedName name="_xlcn.WorksheetConnection_Clase_0602_Avanz_2.xlsxTMaestra1" hidden="1">TMaestra</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Maestra" name="TMaestra" connection="WorksheetConnection_Clase_0602_Avanz_2.xlsx!TMaestra"/>
          <x15:modelTable id="TDetalle" name="TDetalle" connection="WorksheetConnection_Clase_0602_Avanz_2.xlsx!TDetalle"/>
        </x15:modelTables>
        <x15:modelRelationships>
          <x15:modelRelationship fromTable="TDetalle" fromColumn="ID" toTable="TMaestra" toColumn="ID"/>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58" l="1"/>
  <c r="A2" i="58"/>
  <c r="F16" i="57"/>
  <c r="F15" i="57"/>
  <c r="F14" i="57"/>
  <c r="F13" i="57"/>
  <c r="F12" i="57"/>
  <c r="F11" i="57"/>
  <c r="F10" i="57"/>
  <c r="F9" i="57"/>
  <c r="F8" i="57"/>
  <c r="F7" i="57"/>
  <c r="F6" i="57"/>
  <c r="F5" i="57"/>
  <c r="F4" i="57"/>
  <c r="F3" i="57"/>
  <c r="E10" i="58" l="1"/>
  <c r="G10" i="58" s="1"/>
  <c r="C10" i="58"/>
  <c r="H17" i="52" l="1"/>
  <c r="H16" i="52"/>
  <c r="H15" i="52"/>
  <c r="H14" i="52"/>
  <c r="H13" i="52"/>
  <c r="H12" i="52"/>
  <c r="H11" i="52"/>
  <c r="H10" i="52"/>
  <c r="H9" i="52"/>
  <c r="H8" i="52"/>
  <c r="H7" i="52"/>
  <c r="H6" i="52"/>
  <c r="H5" i="52"/>
  <c r="H4" i="52"/>
  <c r="G16" i="51" l="1"/>
  <c r="G15" i="51"/>
  <c r="G14" i="51"/>
  <c r="G13" i="51"/>
  <c r="G12" i="51"/>
  <c r="G11" i="51"/>
  <c r="G10" i="51"/>
  <c r="G9" i="51"/>
  <c r="G8" i="51"/>
  <c r="G7" i="51"/>
  <c r="G6" i="51"/>
  <c r="G5" i="51"/>
  <c r="G4" i="51"/>
  <c r="G3" i="51"/>
  <c r="G16" i="50"/>
  <c r="G15" i="50"/>
  <c r="G14" i="50"/>
  <c r="G13" i="50"/>
  <c r="G12" i="50"/>
  <c r="G11" i="50"/>
  <c r="G10" i="50"/>
  <c r="G9" i="50"/>
  <c r="G8" i="50"/>
  <c r="G7" i="50"/>
  <c r="G6" i="50"/>
  <c r="G5" i="50"/>
  <c r="G4" i="50"/>
  <c r="G3" i="50"/>
  <c r="E5" i="49" l="1"/>
  <c r="E4" i="49"/>
  <c r="F16" i="48" l="1"/>
  <c r="F15" i="48"/>
  <c r="F14" i="48"/>
  <c r="F13" i="48"/>
  <c r="F12" i="48"/>
  <c r="F11" i="48"/>
  <c r="F10" i="48"/>
  <c r="F9" i="48"/>
  <c r="F8" i="48"/>
  <c r="F7" i="48"/>
  <c r="F6" i="48"/>
  <c r="F5" i="48"/>
  <c r="F4" i="48"/>
  <c r="F3" i="48"/>
  <c r="G16" i="44" l="1"/>
  <c r="G15" i="44"/>
  <c r="G14" i="44"/>
  <c r="G13" i="44"/>
  <c r="G12" i="44"/>
  <c r="G11" i="44"/>
  <c r="G10" i="44"/>
  <c r="G9" i="44"/>
  <c r="G8" i="44"/>
  <c r="G7" i="44"/>
  <c r="G6" i="44"/>
  <c r="G5" i="44"/>
  <c r="G4" i="44"/>
  <c r="G3" i="44"/>
  <c r="G16" i="42"/>
  <c r="G15" i="42"/>
  <c r="G14" i="42"/>
  <c r="G13" i="42"/>
  <c r="G12" i="42"/>
  <c r="G11" i="42"/>
  <c r="G10" i="42"/>
  <c r="G9" i="42"/>
  <c r="G8" i="42"/>
  <c r="G7" i="42"/>
  <c r="G6" i="42"/>
  <c r="G5" i="42"/>
  <c r="G4" i="42"/>
  <c r="G3" i="42"/>
  <c r="F17" i="30" l="1"/>
  <c r="F16" i="30"/>
  <c r="F15" i="30"/>
  <c r="F14" i="30"/>
  <c r="F13" i="30"/>
  <c r="F12" i="30"/>
  <c r="F11" i="30"/>
  <c r="F10" i="30"/>
  <c r="F9" i="30"/>
  <c r="F8" i="30"/>
  <c r="F7" i="30"/>
  <c r="F6" i="30"/>
  <c r="F5" i="30"/>
  <c r="F4" i="3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C6CAAFA-C7EB-4B98-8D51-DFBA33A51BA9}"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F929FF6C-C1D8-48B8-862A-C19DC2B8CE3B}" name="WorksheetConnection_Clase_0602_Avanz_2.xlsx!TDetalle" type="102" refreshedVersion="8" minRefreshableVersion="5">
    <extLst>
      <ext xmlns:x15="http://schemas.microsoft.com/office/spreadsheetml/2010/11/main" uri="{DE250136-89BD-433C-8126-D09CA5730AF9}">
        <x15:connection id="TDetalle">
          <x15:rangePr sourceName="_xlcn.WorksheetConnection_Clase_0602_Avanz_2.xlsxTDetalle1"/>
        </x15:connection>
      </ext>
    </extLst>
  </connection>
  <connection id="3" xr16:uid="{BFF2C283-AB74-40D8-8ECA-168A3C9B6EE9}" name="WorksheetConnection_Clase_0602_Avanz_2.xlsx!TMaestra" type="102" refreshedVersion="8" minRefreshableVersion="5">
    <extLst>
      <ext xmlns:x15="http://schemas.microsoft.com/office/spreadsheetml/2010/11/main" uri="{DE250136-89BD-433C-8126-D09CA5730AF9}">
        <x15:connection id="TMaestra">
          <x15:rangePr sourceName="_xlcn.WorksheetConnection_Clase_0602_Avanz_2.xlsxTMaestra1"/>
        </x15:connection>
      </ext>
    </extLst>
  </connection>
</connections>
</file>

<file path=xl/sharedStrings.xml><?xml version="1.0" encoding="utf-8"?>
<sst xmlns="http://schemas.openxmlformats.org/spreadsheetml/2006/main" count="499" uniqueCount="146">
  <si>
    <t>Nombre</t>
  </si>
  <si>
    <t>Castro Córdova Silvia</t>
  </si>
  <si>
    <t>Calderón Galaz Jose</t>
  </si>
  <si>
    <t>Chávez González Elsa</t>
  </si>
  <si>
    <t>Armijo Lizama Leonardo</t>
  </si>
  <si>
    <t>Blanco Vera Washington</t>
  </si>
  <si>
    <t>Contreras Márquez Laura</t>
  </si>
  <si>
    <t>Belmar Hormazábal Rodrigo</t>
  </si>
  <si>
    <t>Catalán Toro Armanda</t>
  </si>
  <si>
    <t>Acevedo Navarro José</t>
  </si>
  <si>
    <t>Astudillo Pereira Verónica</t>
  </si>
  <si>
    <t>Total $</t>
  </si>
  <si>
    <t>Zona</t>
  </si>
  <si>
    <t>Total</t>
  </si>
  <si>
    <t>Norte</t>
  </si>
  <si>
    <t>Sur</t>
  </si>
  <si>
    <t>Centro</t>
  </si>
  <si>
    <t>Alarcón Casanova Sergio</t>
  </si>
  <si>
    <t>Enero</t>
  </si>
  <si>
    <t>Febrero</t>
  </si>
  <si>
    <t>Poniente</t>
  </si>
  <si>
    <t>Oriente</t>
  </si>
  <si>
    <t>Dinara Lopez</t>
  </si>
  <si>
    <t>Elisa Mota</t>
  </si>
  <si>
    <t>Alicia Perez</t>
  </si>
  <si>
    <t>Vendedor</t>
  </si>
  <si>
    <t>Agencia</t>
  </si>
  <si>
    <t>Arica</t>
  </si>
  <si>
    <t>Valdivia</t>
  </si>
  <si>
    <t>Temuco</t>
  </si>
  <si>
    <t>Iquique</t>
  </si>
  <si>
    <t>Antofagasta</t>
  </si>
  <si>
    <t>Santiago</t>
  </si>
  <si>
    <t>%</t>
  </si>
  <si>
    <t>ADIC. %</t>
  </si>
  <si>
    <t>Nombre Profesional</t>
  </si>
  <si>
    <t>Adicional $</t>
  </si>
  <si>
    <t>Total Final $</t>
  </si>
  <si>
    <t>Comisión</t>
  </si>
  <si>
    <t>Bono Comisión</t>
  </si>
  <si>
    <t>Total Ventas Mayor a</t>
  </si>
  <si>
    <t>Santigo</t>
  </si>
  <si>
    <t>ID empleado</t>
  </si>
  <si>
    <t>Venta</t>
  </si>
  <si>
    <t>Comisiones</t>
  </si>
  <si>
    <t>Jeronimo Burgos</t>
  </si>
  <si>
    <t>Adicional</t>
  </si>
  <si>
    <t>Estefania Villegas</t>
  </si>
  <si>
    <t>Norte o Sur</t>
  </si>
  <si>
    <t>Guillermo Fernandez</t>
  </si>
  <si>
    <t>Eliana Ramirez</t>
  </si>
  <si>
    <t>Paula Palacio</t>
  </si>
  <si>
    <t>Julieth Osorio</t>
  </si>
  <si>
    <t>Lina Villamizar</t>
  </si>
  <si>
    <t>Carlos Gomez</t>
  </si>
  <si>
    <t>Carlos Posada</t>
  </si>
  <si>
    <t>Mauricio Arango</t>
  </si>
  <si>
    <t>David Jaramillo</t>
  </si>
  <si>
    <t>Arica o Iquique</t>
  </si>
  <si>
    <t>Comisión Norte</t>
  </si>
  <si>
    <t>Comisión Sur</t>
  </si>
  <si>
    <t>Ventas Mayor = a</t>
  </si>
  <si>
    <t>Estado Civil</t>
  </si>
  <si>
    <t>Edad</t>
  </si>
  <si>
    <t>Si es casado y mayor 40 años == &gt; 40.000</t>
  </si>
  <si>
    <t>Casado</t>
  </si>
  <si>
    <t>Marzo</t>
  </si>
  <si>
    <t>Luisa Ramos</t>
  </si>
  <si>
    <t>Fecha Hoy</t>
  </si>
  <si>
    <t>Feriados</t>
  </si>
  <si>
    <t>Días Habiles</t>
  </si>
  <si>
    <t>DIALAB</t>
  </si>
  <si>
    <t>Fecha Salida</t>
  </si>
  <si>
    <t>DIAS.LAB</t>
  </si>
  <si>
    <t>FECHA INICIO</t>
  </si>
  <si>
    <t>Nac.</t>
  </si>
  <si>
    <t>Hoy</t>
  </si>
  <si>
    <t>N° Días</t>
  </si>
  <si>
    <t>FECHA ENTREGA</t>
  </si>
  <si>
    <t>Feriado</t>
  </si>
  <si>
    <t>Fecha Exacta</t>
  </si>
  <si>
    <t>Años</t>
  </si>
  <si>
    <t>Meses</t>
  </si>
  <si>
    <t>Días</t>
  </si>
  <si>
    <t>Retorno</t>
  </si>
  <si>
    <t xml:space="preserve">Día </t>
  </si>
  <si>
    <t>Día</t>
  </si>
  <si>
    <t>Mes</t>
  </si>
  <si>
    <t>Año</t>
  </si>
  <si>
    <t xml:space="preserve">Desglose </t>
  </si>
  <si>
    <t>1 Dia.lab</t>
  </si>
  <si>
    <t>RUT</t>
  </si>
  <si>
    <t>NOMBRE</t>
  </si>
  <si>
    <t>03.903.946-K</t>
  </si>
  <si>
    <t>04.308.131-4</t>
  </si>
  <si>
    <t>05.057.894-1</t>
  </si>
  <si>
    <t>05.299.873-5</t>
  </si>
  <si>
    <t>Aranguiz Figueroa Emilio</t>
  </si>
  <si>
    <t>2 Dias.Lab</t>
  </si>
  <si>
    <t>N° Folio</t>
  </si>
  <si>
    <t>Documento</t>
  </si>
  <si>
    <t xml:space="preserve">Fecha Ingreso </t>
  </si>
  <si>
    <t>Presenta Doc. Ingresoo</t>
  </si>
  <si>
    <t>Docuemtanción inscripción</t>
  </si>
  <si>
    <t>Inscripción Proyecto</t>
  </si>
  <si>
    <t>3 Edad</t>
  </si>
  <si>
    <t>Fecha Nac.</t>
  </si>
  <si>
    <t>IZQUIERDA</t>
  </si>
  <si>
    <t>03903946KPEDROCARLOSSOTO</t>
  </si>
  <si>
    <t>DERECHA</t>
  </si>
  <si>
    <t>03903946K35PEDROCARLOSSOTO</t>
  </si>
  <si>
    <t xml:space="preserve">Mayusculas </t>
  </si>
  <si>
    <t>EXTRAE</t>
  </si>
  <si>
    <t>LARGO</t>
  </si>
  <si>
    <t xml:space="preserve">Minusculas </t>
  </si>
  <si>
    <t>R.U.T.</t>
  </si>
  <si>
    <t>DV</t>
  </si>
  <si>
    <t>09.688.915</t>
  </si>
  <si>
    <t>2</t>
  </si>
  <si>
    <t>08.244.396</t>
  </si>
  <si>
    <t>Nombre Propio</t>
  </si>
  <si>
    <t>13.259.292</t>
  </si>
  <si>
    <t>7</t>
  </si>
  <si>
    <t>10.327.486</t>
  </si>
  <si>
    <t>0</t>
  </si>
  <si>
    <t>07.582.149</t>
  </si>
  <si>
    <t>K</t>
  </si>
  <si>
    <t>Valor Hr. Extra</t>
  </si>
  <si>
    <t>Valor Regular</t>
  </si>
  <si>
    <t>Horas por día Jornada</t>
  </si>
  <si>
    <t>Ingreso Jornada</t>
  </si>
  <si>
    <t>TRABAJADOR</t>
  </si>
  <si>
    <t>Hr. Entrada</t>
  </si>
  <si>
    <t>Hr. Salida</t>
  </si>
  <si>
    <t>Horas</t>
  </si>
  <si>
    <t>Extras</t>
  </si>
  <si>
    <t>Extras $</t>
  </si>
  <si>
    <t>Atrasos</t>
  </si>
  <si>
    <t>Berríos Castro Armando</t>
  </si>
  <si>
    <t>Aranguiz Figueroa Carlos</t>
  </si>
  <si>
    <t>TOTALES</t>
  </si>
  <si>
    <t>FACTOR</t>
  </si>
  <si>
    <t>Monto</t>
  </si>
  <si>
    <t>Valor 1</t>
  </si>
  <si>
    <t>Valor 2</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</si>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</sst>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64" formatCode="&quot;$&quot;#,##0.00_);[Red]\(&quot;$&quot;#,##0.00\)"/>
    <numFmt numFmtId="165" formatCode="&quot;$&quot;#,##0_);[Red]\(&quot;$&quot;#,##0\)"/>
    <numFmt numFmtId="166" formatCode="#,##0;[Red]#,##0"/>
    <numFmt numFmtId="167" formatCode="dd/mm/yyyy;@"/>
    <numFmt numFmtId="168" formatCode="dd\-mm\-yyyy;@"/>
    <numFmt numFmtId="169" formatCode="h:mm:ss;@"/>
  </numFmts>
  <fonts count="7" x14ac:knownFonts="1">
    <font>
      <sz val="11"/>
      <color theme="1"/>
      <name val="Calibri"/>
      <family val="2"/>
      <scheme val="minor"/>
    </font>
    <font>
      <sz val="11"/>
      <color theme="1"/>
      <name val="Calibri"/>
      <family val="2"/>
      <scheme val="minor"/>
    </font>
    <font>
      <sz val="10"/>
      <name val="Arial"/>
      <family val="2"/>
    </font>
    <font>
      <b/>
      <sz val="10"/>
      <name val="MS Sans Serif"/>
      <family val="2"/>
    </font>
    <font>
      <sz val="10"/>
      <name val="MS Sans Serif"/>
      <family val="2"/>
    </font>
    <font>
      <sz val="12"/>
      <name val="Arial"/>
      <family val="2"/>
    </font>
    <font>
      <sz val="8"/>
      <color rgb="FF000000"/>
      <name val="Segoe UI"/>
      <family val="2"/>
    </font>
  </fonts>
  <fills count="9">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4" tint="0.59999389629810485"/>
        <bgColor indexed="2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59999389629810485"/>
        <bgColor indexed="2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4"/>
      </left>
      <right style="thin">
        <color indexed="24"/>
      </right>
      <top style="thin">
        <color indexed="2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24"/>
      </right>
      <top style="thin">
        <color indexed="64"/>
      </top>
      <bottom style="thin">
        <color indexed="64"/>
      </bottom>
      <diagonal/>
    </border>
    <border>
      <left style="thin">
        <color indexed="2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double">
        <color auto="1"/>
      </left>
      <right style="double">
        <color auto="1"/>
      </right>
      <top style="double">
        <color auto="1"/>
      </top>
      <bottom style="double">
        <color auto="1"/>
      </bottom>
      <diagonal/>
    </border>
  </borders>
  <cellStyleXfs count="6">
    <xf numFmtId="0" fontId="0" fillId="0" borderId="0"/>
    <xf numFmtId="0" fontId="3" fillId="0" borderId="0" applyNumberFormat="0" applyFill="0" applyBorder="0" applyAlignment="0" applyProtection="0"/>
    <xf numFmtId="164" fontId="4"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4" fillId="0" borderId="0"/>
  </cellStyleXfs>
  <cellXfs count="75">
    <xf numFmtId="0" fontId="0" fillId="0" borderId="0" xfId="0"/>
    <xf numFmtId="0" fontId="0" fillId="0" borderId="1" xfId="0" applyBorder="1"/>
    <xf numFmtId="0" fontId="0" fillId="0" borderId="1" xfId="0" applyBorder="1" applyAlignment="1">
      <alignment horizontal="center"/>
    </xf>
    <xf numFmtId="0" fontId="0" fillId="0" borderId="0" xfId="0" applyAlignment="1">
      <alignment horizontal="center"/>
    </xf>
    <xf numFmtId="3" fontId="0" fillId="0" borderId="0" xfId="0" applyNumberFormat="1"/>
    <xf numFmtId="3" fontId="0" fillId="0" borderId="1" xfId="0" applyNumberFormat="1" applyBorder="1"/>
    <xf numFmtId="0" fontId="0" fillId="0" borderId="2" xfId="0" applyBorder="1"/>
    <xf numFmtId="10" fontId="0" fillId="0" borderId="2" xfId="0" applyNumberFormat="1" applyBorder="1"/>
    <xf numFmtId="0" fontId="0" fillId="2" borderId="2" xfId="0" applyFill="1" applyBorder="1" applyAlignment="1">
      <alignment horizontal="center"/>
    </xf>
    <xf numFmtId="0" fontId="0" fillId="2" borderId="3" xfId="0" applyFill="1" applyBorder="1"/>
    <xf numFmtId="0" fontId="0" fillId="2" borderId="3" xfId="0" applyFill="1" applyBorder="1" applyAlignment="1">
      <alignment horizontal="center"/>
    </xf>
    <xf numFmtId="10" fontId="0" fillId="0" borderId="0" xfId="0" applyNumberFormat="1"/>
    <xf numFmtId="0" fontId="0" fillId="3" borderId="3" xfId="0" applyFill="1" applyBorder="1"/>
    <xf numFmtId="41" fontId="0" fillId="0" borderId="2" xfId="4" applyFont="1" applyBorder="1"/>
    <xf numFmtId="0" fontId="5" fillId="0" borderId="0" xfId="0" applyFont="1" applyAlignment="1">
      <alignment horizontal="center"/>
    </xf>
    <xf numFmtId="0" fontId="5" fillId="0" borderId="0" xfId="0" applyFont="1"/>
    <xf numFmtId="0" fontId="2" fillId="0" borderId="2" xfId="5" applyFont="1" applyBorder="1" applyAlignment="1">
      <alignment horizontal="center"/>
    </xf>
    <xf numFmtId="0" fontId="2" fillId="0" borderId="2" xfId="5" applyFont="1" applyBorder="1" applyAlignment="1">
      <alignment horizontal="left"/>
    </xf>
    <xf numFmtId="0" fontId="2" fillId="0" borderId="2" xfId="5" applyFont="1" applyBorder="1"/>
    <xf numFmtId="166" fontId="2" fillId="0" borderId="2" xfId="2" applyNumberFormat="1" applyFont="1" applyBorder="1"/>
    <xf numFmtId="10" fontId="2" fillId="0" borderId="2" xfId="5" applyNumberFormat="1" applyFont="1" applyBorder="1" applyAlignment="1">
      <alignment horizontal="center"/>
    </xf>
    <xf numFmtId="9" fontId="2" fillId="0" borderId="11" xfId="5" applyNumberFormat="1" applyFont="1" applyBorder="1" applyAlignment="1">
      <alignment horizontal="center"/>
    </xf>
    <xf numFmtId="0" fontId="2" fillId="0" borderId="0" xfId="5" applyFont="1" applyAlignment="1">
      <alignment horizontal="center"/>
    </xf>
    <xf numFmtId="3" fontId="5" fillId="0" borderId="0" xfId="0" applyNumberFormat="1" applyFont="1"/>
    <xf numFmtId="0" fontId="5" fillId="0" borderId="0" xfId="0" applyFont="1" applyAlignment="1">
      <alignment horizontal="left"/>
    </xf>
    <xf numFmtId="0" fontId="2" fillId="4" borderId="6" xfId="1" applyFont="1" applyFill="1" applyBorder="1" applyAlignment="1">
      <alignment horizontal="center"/>
    </xf>
    <xf numFmtId="165" fontId="2" fillId="4" borderId="6" xfId="2" applyNumberFormat="1" applyFont="1" applyFill="1" applyBorder="1" applyAlignment="1">
      <alignment horizontal="center"/>
    </xf>
    <xf numFmtId="165" fontId="2" fillId="4" borderId="7" xfId="2" applyNumberFormat="1" applyFont="1" applyFill="1" applyBorder="1" applyAlignment="1">
      <alignment horizontal="center"/>
    </xf>
    <xf numFmtId="165" fontId="2" fillId="4" borderId="8" xfId="2" applyNumberFormat="1" applyFont="1" applyFill="1" applyBorder="1" applyAlignment="1">
      <alignment horizontal="center"/>
    </xf>
    <xf numFmtId="165" fontId="2" fillId="4" borderId="9" xfId="2" applyNumberFormat="1" applyFont="1" applyFill="1" applyBorder="1" applyAlignment="1">
      <alignment horizontal="center"/>
    </xf>
    <xf numFmtId="165" fontId="2" fillId="4" borderId="10" xfId="2" applyNumberFormat="1" applyFont="1" applyFill="1" applyBorder="1" applyAlignment="1">
      <alignment horizontal="center"/>
    </xf>
    <xf numFmtId="165" fontId="2" fillId="4" borderId="2" xfId="2" applyNumberFormat="1" applyFont="1" applyFill="1" applyBorder="1" applyAlignment="1">
      <alignment horizontal="center"/>
    </xf>
    <xf numFmtId="0" fontId="0" fillId="3" borderId="3" xfId="0" applyFill="1" applyBorder="1" applyAlignment="1">
      <alignment horizontal="center"/>
    </xf>
    <xf numFmtId="0" fontId="0" fillId="3" borderId="2" xfId="0" applyFill="1" applyBorder="1" applyAlignment="1">
      <alignment horizontal="center"/>
    </xf>
    <xf numFmtId="0" fontId="0" fillId="5" borderId="3" xfId="0" applyFill="1" applyBorder="1"/>
    <xf numFmtId="0" fontId="0" fillId="5" borderId="3" xfId="0" applyFill="1" applyBorder="1" applyAlignment="1">
      <alignment horizontal="center"/>
    </xf>
    <xf numFmtId="0" fontId="0" fillId="0" borderId="1" xfId="0" applyBorder="1"/>
    <xf numFmtId="0" fontId="0" fillId="3" borderId="4" xfId="0" applyFill="1" applyBorder="1" applyAlignment="1">
      <alignment horizontal="center"/>
    </xf>
    <xf numFmtId="0" fontId="0" fillId="3" borderId="5"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6" borderId="3" xfId="0" applyFill="1" applyBorder="1"/>
    <xf numFmtId="0" fontId="0" fillId="6" borderId="3" xfId="0" applyFill="1" applyBorder="1" applyAlignment="1">
      <alignment horizontal="center"/>
    </xf>
    <xf numFmtId="167" fontId="0" fillId="0" borderId="2" xfId="0" applyNumberFormat="1" applyBorder="1"/>
    <xf numFmtId="14" fontId="0" fillId="0" borderId="2" xfId="0" applyNumberFormat="1" applyBorder="1"/>
    <xf numFmtId="14" fontId="0" fillId="0" borderId="0" xfId="0" applyNumberFormat="1"/>
    <xf numFmtId="1" fontId="0" fillId="0" borderId="2" xfId="0" applyNumberFormat="1" applyBorder="1" applyAlignment="1">
      <alignment horizontal="center"/>
    </xf>
    <xf numFmtId="0" fontId="0" fillId="0" borderId="2" xfId="0" applyBorder="1" applyAlignment="1">
      <alignment horizontal="center"/>
    </xf>
    <xf numFmtId="1" fontId="0" fillId="0" borderId="0" xfId="0" applyNumberFormat="1"/>
    <xf numFmtId="0" fontId="0" fillId="7" borderId="1" xfId="0" applyFill="1" applyBorder="1"/>
    <xf numFmtId="0" fontId="0" fillId="7" borderId="1" xfId="0" applyFill="1" applyBorder="1" applyAlignment="1">
      <alignment horizontal="center"/>
    </xf>
    <xf numFmtId="168" fontId="0" fillId="0" borderId="0" xfId="0" applyNumberFormat="1" applyAlignment="1">
      <alignment horizontal="center"/>
    </xf>
    <xf numFmtId="168" fontId="0" fillId="0" borderId="0" xfId="0" applyNumberFormat="1"/>
    <xf numFmtId="168" fontId="0" fillId="0" borderId="2" xfId="0" applyNumberFormat="1" applyBorder="1"/>
    <xf numFmtId="168" fontId="0" fillId="0" borderId="1" xfId="0" applyNumberFormat="1" applyBorder="1" applyAlignment="1">
      <alignment horizontal="center"/>
    </xf>
    <xf numFmtId="168" fontId="0" fillId="0" borderId="1" xfId="0" applyNumberFormat="1" applyBorder="1"/>
    <xf numFmtId="0" fontId="0" fillId="7" borderId="3" xfId="0" applyFill="1" applyBorder="1" applyAlignment="1">
      <alignment horizontal="center"/>
    </xf>
    <xf numFmtId="0" fontId="0" fillId="7" borderId="3" xfId="0" applyFill="1" applyBorder="1"/>
    <xf numFmtId="0" fontId="2" fillId="8" borderId="1" xfId="1" applyFont="1" applyFill="1" applyBorder="1" applyAlignment="1">
      <alignment horizontal="center"/>
    </xf>
    <xf numFmtId="22" fontId="0" fillId="0" borderId="0" xfId="0" applyNumberFormat="1"/>
    <xf numFmtId="49" fontId="0" fillId="0" borderId="0" xfId="0" applyNumberFormat="1"/>
    <xf numFmtId="49" fontId="0" fillId="0" borderId="0" xfId="0" applyNumberFormat="1" applyAlignment="1">
      <alignment horizontal="center"/>
    </xf>
    <xf numFmtId="0" fontId="0" fillId="7" borderId="2" xfId="0" applyFill="1" applyBorder="1"/>
    <xf numFmtId="3" fontId="0" fillId="0" borderId="2" xfId="0" applyNumberFormat="1" applyBorder="1"/>
    <xf numFmtId="169" fontId="0" fillId="0" borderId="2" xfId="0" applyNumberFormat="1" applyBorder="1"/>
    <xf numFmtId="169" fontId="0" fillId="0" borderId="1" xfId="0" applyNumberFormat="1" applyBorder="1"/>
    <xf numFmtId="20" fontId="0" fillId="0" borderId="0" xfId="0" applyNumberFormat="1"/>
    <xf numFmtId="169" fontId="0" fillId="0" borderId="0" xfId="0" applyNumberFormat="1"/>
    <xf numFmtId="46" fontId="0" fillId="0" borderId="0" xfId="0" applyNumberFormat="1"/>
    <xf numFmtId="2" fontId="0" fillId="0" borderId="0" xfId="0" applyNumberFormat="1"/>
    <xf numFmtId="3" fontId="0" fillId="0" borderId="12" xfId="0" applyNumberFormat="1" applyBorder="1"/>
    <xf numFmtId="3" fontId="0" fillId="0" borderId="0" xfId="0" applyNumberFormat="1" applyProtection="1">
      <protection locked="0"/>
    </xf>
    <xf numFmtId="3" fontId="0" fillId="0" borderId="1" xfId="0" applyNumberFormat="1" applyBorder="1" applyProtection="1">
      <protection locked="0"/>
    </xf>
    <xf numFmtId="9" fontId="0" fillId="0" borderId="0" xfId="0" applyNumberFormat="1"/>
    <xf numFmtId="3" fontId="0" fillId="0" borderId="13" xfId="0" applyNumberFormat="1" applyBorder="1"/>
  </cellXfs>
  <cellStyles count="6">
    <cellStyle name="Heading" xfId="1" xr:uid="{020C1848-817A-4FB7-B034-826DEF443B65}"/>
    <cellStyle name="Millares [0]" xfId="4" builtinId="6"/>
    <cellStyle name="Millares [0] 2" xfId="3" xr:uid="{1C62034E-415A-4907-87B9-38715FA6B638}"/>
    <cellStyle name="Moneda_Relacion de personal (base)" xfId="2" xr:uid="{18B8D9C4-F332-44B5-ABBB-3162CF28EBDB}"/>
    <cellStyle name="Normal" xfId="0" builtinId="0"/>
    <cellStyle name="Normal_Relacion de personal (base)" xfId="5" xr:uid="{9676A846-9C6D-4061-8EE5-A9122E50E5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31750</xdr:colOff>
          <xdr:row>3</xdr:row>
          <xdr:rowOff>19050</xdr:rowOff>
        </xdr:from>
        <xdr:to>
          <xdr:col>9</xdr:col>
          <xdr:colOff>717550</xdr:colOff>
          <xdr:row>3</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L" sz="800" b="0" i="0" u="none" strike="noStrike" baseline="0">
                  <a:solidFill>
                    <a:srgbClr val="000000"/>
                  </a:solidFill>
                  <a:latin typeface="Segoe UI"/>
                  <a:cs typeface="Segoe UI"/>
                </a:rPr>
                <a:t> Norte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xdr:row>
          <xdr:rowOff>19050</xdr:rowOff>
        </xdr:from>
        <xdr:to>
          <xdr:col>9</xdr:col>
          <xdr:colOff>717550</xdr:colOff>
          <xdr:row>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L" sz="800" b="0" i="0" u="none" strike="noStrike" baseline="0">
                  <a:solidFill>
                    <a:srgbClr val="000000"/>
                  </a:solidFill>
                  <a:latin typeface="Segoe UI"/>
                  <a:cs typeface="Segoe UI"/>
                </a:rPr>
                <a:t>  Sur</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7D1E5-01EE-43F6-B982-D4A02CC3F663}">
  <dimension ref="B1:L19"/>
  <sheetViews>
    <sheetView tabSelected="1" workbookViewId="0">
      <selection activeCell="H9" sqref="H9"/>
    </sheetView>
  </sheetViews>
  <sheetFormatPr baseColWidth="10" defaultColWidth="11.453125" defaultRowHeight="14.5" x14ac:dyDescent="0.35"/>
  <cols>
    <col min="1" max="1" width="3.54296875" customWidth="1"/>
    <col min="2" max="2" width="27.81640625" customWidth="1"/>
    <col min="3" max="3" width="7.90625" customWidth="1"/>
    <col min="6" max="6" width="13.7265625" customWidth="1"/>
    <col min="7" max="7" width="13.81640625" customWidth="1"/>
    <col min="8" max="8" width="14.1796875" customWidth="1"/>
    <col min="9" max="9" width="7.54296875" customWidth="1"/>
    <col min="11" max="11" width="11.81640625" bestFit="1" customWidth="1"/>
  </cols>
  <sheetData>
    <row r="1" spans="2:12" x14ac:dyDescent="0.35">
      <c r="K1" s="8" t="s">
        <v>12</v>
      </c>
      <c r="L1" s="8" t="s">
        <v>34</v>
      </c>
    </row>
    <row r="2" spans="2:12" x14ac:dyDescent="0.35">
      <c r="G2" s="3"/>
      <c r="K2" s="6" t="s">
        <v>14</v>
      </c>
      <c r="L2" s="7">
        <v>0.125</v>
      </c>
    </row>
    <row r="3" spans="2:12" x14ac:dyDescent="0.35">
      <c r="B3" s="9" t="s">
        <v>35</v>
      </c>
      <c r="C3" s="10" t="s">
        <v>12</v>
      </c>
      <c r="D3" s="10" t="s">
        <v>18</v>
      </c>
      <c r="E3" s="10" t="s">
        <v>19</v>
      </c>
      <c r="F3" s="10" t="s">
        <v>11</v>
      </c>
      <c r="G3" s="10" t="s">
        <v>36</v>
      </c>
      <c r="H3" s="10" t="s">
        <v>37</v>
      </c>
      <c r="K3" s="6" t="s">
        <v>15</v>
      </c>
      <c r="L3" s="7">
        <v>0.13400000000000001</v>
      </c>
    </row>
    <row r="4" spans="2:12" x14ac:dyDescent="0.35">
      <c r="B4" t="s">
        <v>3</v>
      </c>
      <c r="C4" t="s">
        <v>14</v>
      </c>
      <c r="D4" s="4">
        <v>1800000</v>
      </c>
      <c r="E4" s="4">
        <v>1761993</v>
      </c>
      <c r="F4" s="4">
        <f>SUM(D4:E4)</f>
        <v>3561993</v>
      </c>
      <c r="G4" s="4"/>
      <c r="H4" s="4"/>
      <c r="L4" s="11"/>
    </row>
    <row r="5" spans="2:12" x14ac:dyDescent="0.35">
      <c r="B5" t="s">
        <v>8</v>
      </c>
      <c r="C5" t="s">
        <v>15</v>
      </c>
      <c r="D5" s="4">
        <v>1450000</v>
      </c>
      <c r="E5" s="4">
        <v>1452833</v>
      </c>
      <c r="F5" s="4">
        <f t="shared" ref="F5:F17" si="0">SUM(D5:E5)</f>
        <v>2902833</v>
      </c>
      <c r="G5" s="4"/>
      <c r="H5" s="4"/>
    </row>
    <row r="6" spans="2:12" x14ac:dyDescent="0.35">
      <c r="B6" t="s">
        <v>6</v>
      </c>
      <c r="C6" t="s">
        <v>14</v>
      </c>
      <c r="D6" s="4">
        <v>1407818</v>
      </c>
      <c r="E6" s="4">
        <v>1157745</v>
      </c>
      <c r="F6" s="4">
        <f t="shared" si="0"/>
        <v>2565563</v>
      </c>
      <c r="G6" s="4"/>
      <c r="H6" s="4"/>
    </row>
    <row r="7" spans="2:12" x14ac:dyDescent="0.35">
      <c r="B7" t="s">
        <v>9</v>
      </c>
      <c r="C7" t="s">
        <v>15</v>
      </c>
      <c r="D7" s="4">
        <v>1358328</v>
      </c>
      <c r="E7" s="4">
        <v>1426105</v>
      </c>
      <c r="F7" s="4">
        <f t="shared" si="0"/>
        <v>2784433</v>
      </c>
      <c r="G7" s="4"/>
      <c r="H7" s="4"/>
    </row>
    <row r="8" spans="2:12" x14ac:dyDescent="0.35">
      <c r="B8" t="s">
        <v>2</v>
      </c>
      <c r="C8" t="s">
        <v>15</v>
      </c>
      <c r="D8" s="4">
        <v>1130123</v>
      </c>
      <c r="E8" s="4">
        <v>1067634</v>
      </c>
      <c r="F8" s="4">
        <f t="shared" si="0"/>
        <v>2197757</v>
      </c>
      <c r="G8" s="4"/>
      <c r="H8" s="4"/>
    </row>
    <row r="9" spans="2:12" x14ac:dyDescent="0.35">
      <c r="B9" t="s">
        <v>7</v>
      </c>
      <c r="C9" t="s">
        <v>20</v>
      </c>
      <c r="D9" s="4">
        <v>1497557</v>
      </c>
      <c r="E9" s="4">
        <v>1052172</v>
      </c>
      <c r="F9" s="4">
        <f t="shared" si="0"/>
        <v>2549729</v>
      </c>
      <c r="G9" s="4"/>
      <c r="H9" s="4"/>
    </row>
    <row r="10" spans="2:12" x14ac:dyDescent="0.35">
      <c r="B10" t="s">
        <v>5</v>
      </c>
      <c r="C10" t="s">
        <v>16</v>
      </c>
      <c r="D10" s="4">
        <v>1195385</v>
      </c>
      <c r="E10" s="4">
        <v>1470321</v>
      </c>
      <c r="F10" s="4">
        <f t="shared" si="0"/>
        <v>2665706</v>
      </c>
      <c r="G10" s="4"/>
      <c r="H10" s="4"/>
    </row>
    <row r="11" spans="2:12" x14ac:dyDescent="0.35">
      <c r="B11" t="s">
        <v>1</v>
      </c>
      <c r="C11" t="s">
        <v>14</v>
      </c>
      <c r="D11" s="4">
        <v>1731335</v>
      </c>
      <c r="E11" s="4">
        <v>1124654</v>
      </c>
      <c r="F11" s="4">
        <f t="shared" si="0"/>
        <v>2855989</v>
      </c>
      <c r="G11" s="4"/>
      <c r="H11" s="4"/>
    </row>
    <row r="12" spans="2:12" x14ac:dyDescent="0.35">
      <c r="B12" t="s">
        <v>10</v>
      </c>
      <c r="C12" t="s">
        <v>15</v>
      </c>
      <c r="D12" s="4">
        <v>1877136</v>
      </c>
      <c r="E12" s="4">
        <v>1488758</v>
      </c>
      <c r="F12" s="4">
        <f t="shared" si="0"/>
        <v>3365894</v>
      </c>
      <c r="G12" s="4"/>
      <c r="H12" s="4"/>
    </row>
    <row r="13" spans="2:12" x14ac:dyDescent="0.35">
      <c r="B13" t="s">
        <v>17</v>
      </c>
      <c r="C13" t="s">
        <v>16</v>
      </c>
      <c r="D13" s="4">
        <v>1544048</v>
      </c>
      <c r="E13" s="4">
        <v>1152991</v>
      </c>
      <c r="F13" s="4">
        <f t="shared" si="0"/>
        <v>2697039</v>
      </c>
      <c r="G13" s="4"/>
      <c r="H13" s="4"/>
    </row>
    <row r="14" spans="2:12" x14ac:dyDescent="0.35">
      <c r="B14" t="s">
        <v>4</v>
      </c>
      <c r="C14" t="s">
        <v>14</v>
      </c>
      <c r="D14" s="4">
        <v>1557269</v>
      </c>
      <c r="E14" s="4">
        <v>1749360</v>
      </c>
      <c r="F14" s="4">
        <f t="shared" si="0"/>
        <v>3306629</v>
      </c>
      <c r="G14" s="4"/>
      <c r="H14" s="4"/>
    </row>
    <row r="15" spans="2:12" x14ac:dyDescent="0.35">
      <c r="B15" t="s">
        <v>22</v>
      </c>
      <c r="C15" t="s">
        <v>16</v>
      </c>
      <c r="D15" s="4">
        <v>1877136</v>
      </c>
      <c r="E15" s="4">
        <v>2488758</v>
      </c>
      <c r="F15" s="4">
        <f t="shared" si="0"/>
        <v>4365894</v>
      </c>
      <c r="G15" s="4"/>
      <c r="H15" s="4"/>
    </row>
    <row r="16" spans="2:12" x14ac:dyDescent="0.35">
      <c r="B16" t="s">
        <v>23</v>
      </c>
      <c r="C16" t="s">
        <v>14</v>
      </c>
      <c r="D16" s="4">
        <v>1544048</v>
      </c>
      <c r="E16" s="4">
        <v>1152991</v>
      </c>
      <c r="F16" s="4">
        <f t="shared" si="0"/>
        <v>2697039</v>
      </c>
      <c r="G16" s="4"/>
      <c r="H16" s="4"/>
    </row>
    <row r="17" spans="2:8" x14ac:dyDescent="0.35">
      <c r="B17" s="1" t="s">
        <v>24</v>
      </c>
      <c r="C17" s="1" t="s">
        <v>15</v>
      </c>
      <c r="D17" s="5">
        <v>1557269</v>
      </c>
      <c r="E17" s="5">
        <v>1749360</v>
      </c>
      <c r="F17" s="5">
        <f t="shared" si="0"/>
        <v>3306629</v>
      </c>
      <c r="G17" s="5"/>
      <c r="H17" s="5"/>
    </row>
    <row r="19" spans="2:8" x14ac:dyDescent="0.35">
      <c r="H19" s="4"/>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ADC1-D9F8-4C11-B53C-5D4C2BF69D0C}">
  <dimension ref="A1:O18"/>
  <sheetViews>
    <sheetView workbookViewId="0">
      <selection activeCell="O3" sqref="O3"/>
    </sheetView>
  </sheetViews>
  <sheetFormatPr baseColWidth="10" defaultRowHeight="14.5" x14ac:dyDescent="0.35"/>
  <cols>
    <col min="1" max="1" width="14.7265625" customWidth="1"/>
    <col min="2" max="2" width="12.453125" customWidth="1"/>
    <col min="10" max="10" width="4.26953125" customWidth="1"/>
    <col min="12" max="12" width="15.26953125" customWidth="1"/>
    <col min="14" max="14" width="6" customWidth="1"/>
  </cols>
  <sheetData>
    <row r="1" spans="1:15" x14ac:dyDescent="0.35">
      <c r="A1" t="s">
        <v>68</v>
      </c>
      <c r="B1" s="3">
        <v>30</v>
      </c>
      <c r="C1" s="3">
        <v>60</v>
      </c>
      <c r="D1" s="3">
        <v>90</v>
      </c>
      <c r="O1" s="2" t="s">
        <v>69</v>
      </c>
    </row>
    <row r="2" spans="1:15" x14ac:dyDescent="0.35">
      <c r="A2" s="43"/>
      <c r="B2" s="44"/>
      <c r="C2" s="44"/>
      <c r="D2" s="44"/>
      <c r="G2" t="s">
        <v>70</v>
      </c>
    </row>
    <row r="3" spans="1:15" x14ac:dyDescent="0.35">
      <c r="B3" s="45"/>
      <c r="G3" t="s">
        <v>71</v>
      </c>
      <c r="H3" s="6" t="s">
        <v>72</v>
      </c>
      <c r="I3" s="44"/>
      <c r="K3" t="s">
        <v>73</v>
      </c>
      <c r="L3" s="6" t="s">
        <v>74</v>
      </c>
      <c r="M3" s="44"/>
    </row>
    <row r="4" spans="1:15" x14ac:dyDescent="0.35">
      <c r="A4" t="s">
        <v>63</v>
      </c>
      <c r="B4" s="46" t="s">
        <v>75</v>
      </c>
      <c r="C4" s="47" t="s">
        <v>76</v>
      </c>
      <c r="D4" s="47" t="s">
        <v>63</v>
      </c>
      <c r="H4" s="6" t="s">
        <v>77</v>
      </c>
      <c r="I4" s="6"/>
      <c r="L4" s="6" t="s">
        <v>78</v>
      </c>
      <c r="M4" s="44"/>
    </row>
    <row r="5" spans="1:15" x14ac:dyDescent="0.35">
      <c r="B5" s="44"/>
      <c r="C5" s="44"/>
      <c r="D5" s="6"/>
      <c r="H5" s="6" t="s">
        <v>79</v>
      </c>
      <c r="I5" s="44"/>
      <c r="L5" s="6" t="s">
        <v>79</v>
      </c>
      <c r="M5" s="44"/>
    </row>
    <row r="6" spans="1:15" x14ac:dyDescent="0.35">
      <c r="I6" s="44"/>
      <c r="M6" s="44"/>
    </row>
    <row r="7" spans="1:15" x14ac:dyDescent="0.35">
      <c r="A7" t="s">
        <v>80</v>
      </c>
      <c r="B7" s="6" t="s">
        <v>81</v>
      </c>
      <c r="C7" s="6"/>
      <c r="I7" s="44"/>
      <c r="M7" s="6"/>
    </row>
    <row r="8" spans="1:15" x14ac:dyDescent="0.35">
      <c r="B8" s="6" t="s">
        <v>82</v>
      </c>
      <c r="C8" s="6"/>
    </row>
    <row r="9" spans="1:15" x14ac:dyDescent="0.35">
      <c r="B9" s="6" t="s">
        <v>83</v>
      </c>
      <c r="C9" s="6"/>
      <c r="H9" s="6" t="s">
        <v>84</v>
      </c>
      <c r="I9" s="44"/>
      <c r="L9" s="6" t="s">
        <v>77</v>
      </c>
      <c r="M9" s="6"/>
    </row>
    <row r="10" spans="1:15" x14ac:dyDescent="0.35">
      <c r="B10" t="s">
        <v>85</v>
      </c>
    </row>
    <row r="11" spans="1:15" x14ac:dyDescent="0.35">
      <c r="I11" s="45"/>
    </row>
    <row r="12" spans="1:15" x14ac:dyDescent="0.35">
      <c r="B12" s="45"/>
    </row>
    <row r="15" spans="1:15" x14ac:dyDescent="0.35">
      <c r="D15" s="2" t="s">
        <v>86</v>
      </c>
      <c r="E15" s="2" t="s">
        <v>87</v>
      </c>
      <c r="F15" s="2" t="s">
        <v>88</v>
      </c>
    </row>
    <row r="16" spans="1:15" x14ac:dyDescent="0.35">
      <c r="B16" t="s">
        <v>89</v>
      </c>
      <c r="C16" s="45"/>
    </row>
    <row r="17" spans="3:8" x14ac:dyDescent="0.35">
      <c r="C17" s="45"/>
    </row>
    <row r="18" spans="3:8" x14ac:dyDescent="0.35">
      <c r="C18" s="45"/>
      <c r="G18" s="45"/>
      <c r="H18" s="48"/>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76DBF-2423-4B6F-BB38-5A28454BF19A}">
  <dimension ref="A1:J17"/>
  <sheetViews>
    <sheetView workbookViewId="0">
      <selection activeCell="F13" sqref="F13"/>
    </sheetView>
  </sheetViews>
  <sheetFormatPr baseColWidth="10" defaultRowHeight="14.5" x14ac:dyDescent="0.35"/>
  <cols>
    <col min="2" max="2" width="13.1796875" customWidth="1"/>
    <col min="3" max="3" width="25.1796875" bestFit="1" customWidth="1"/>
    <col min="4" max="4" width="12.26953125" customWidth="1"/>
    <col min="5" max="6" width="13.81640625" customWidth="1"/>
    <col min="7" max="7" width="7.54296875" customWidth="1"/>
    <col min="9" max="9" width="3" customWidth="1"/>
  </cols>
  <sheetData>
    <row r="1" spans="1:10" x14ac:dyDescent="0.35">
      <c r="A1" s="2" t="s">
        <v>90</v>
      </c>
      <c r="B1" s="49" t="s">
        <v>91</v>
      </c>
      <c r="C1" s="49" t="s">
        <v>92</v>
      </c>
      <c r="D1" s="50" t="s">
        <v>72</v>
      </c>
      <c r="E1" s="50" t="s">
        <v>77</v>
      </c>
      <c r="F1" s="50" t="s">
        <v>84</v>
      </c>
      <c r="J1" s="50" t="s">
        <v>69</v>
      </c>
    </row>
    <row r="2" spans="1:10" x14ac:dyDescent="0.35">
      <c r="A2" s="3"/>
      <c r="B2" s="3" t="s">
        <v>93</v>
      </c>
      <c r="C2" t="s">
        <v>1</v>
      </c>
      <c r="D2" s="51"/>
      <c r="E2" s="3"/>
      <c r="F2" s="52"/>
      <c r="J2" s="53"/>
    </row>
    <row r="3" spans="1:10" x14ac:dyDescent="0.35">
      <c r="A3" s="3"/>
      <c r="B3" s="3" t="s">
        <v>94</v>
      </c>
      <c r="C3" t="s">
        <v>2</v>
      </c>
      <c r="D3" s="51"/>
      <c r="E3" s="3"/>
      <c r="F3" s="52"/>
    </row>
    <row r="4" spans="1:10" x14ac:dyDescent="0.35">
      <c r="A4" s="3"/>
      <c r="B4" s="3" t="s">
        <v>95</v>
      </c>
      <c r="C4" t="s">
        <v>3</v>
      </c>
      <c r="D4" s="51"/>
      <c r="E4" s="3"/>
      <c r="F4" s="52"/>
    </row>
    <row r="5" spans="1:10" x14ac:dyDescent="0.35">
      <c r="A5" s="3"/>
      <c r="B5" s="2" t="s">
        <v>96</v>
      </c>
      <c r="C5" s="1" t="s">
        <v>97</v>
      </c>
      <c r="D5" s="54"/>
      <c r="E5" s="2"/>
      <c r="F5" s="55"/>
    </row>
    <row r="6" spans="1:10" x14ac:dyDescent="0.35">
      <c r="A6" s="3"/>
    </row>
    <row r="7" spans="1:10" x14ac:dyDescent="0.35">
      <c r="A7" s="3"/>
    </row>
    <row r="8" spans="1:10" x14ac:dyDescent="0.35">
      <c r="A8" s="2" t="s">
        <v>98</v>
      </c>
      <c r="B8" s="56" t="s">
        <v>99</v>
      </c>
      <c r="C8" s="57" t="s">
        <v>100</v>
      </c>
      <c r="D8" s="56" t="s">
        <v>101</v>
      </c>
      <c r="E8" s="56" t="s">
        <v>72</v>
      </c>
      <c r="F8" s="56" t="s">
        <v>77</v>
      </c>
    </row>
    <row r="9" spans="1:10" x14ac:dyDescent="0.35">
      <c r="B9" s="3">
        <v>100</v>
      </c>
      <c r="C9" t="s">
        <v>102</v>
      </c>
      <c r="D9" s="52">
        <v>45224</v>
      </c>
      <c r="E9" s="52">
        <v>45228</v>
      </c>
    </row>
    <row r="10" spans="1:10" x14ac:dyDescent="0.35">
      <c r="B10" s="3">
        <v>101</v>
      </c>
      <c r="C10" t="s">
        <v>103</v>
      </c>
      <c r="D10" s="52">
        <v>45221</v>
      </c>
      <c r="E10" s="52">
        <v>45233</v>
      </c>
    </row>
    <row r="11" spans="1:10" x14ac:dyDescent="0.35">
      <c r="B11" s="2">
        <v>102</v>
      </c>
      <c r="C11" s="1" t="s">
        <v>104</v>
      </c>
      <c r="D11" s="55">
        <v>45226</v>
      </c>
      <c r="E11" s="55">
        <v>45235</v>
      </c>
      <c r="F11" s="1"/>
    </row>
    <row r="13" spans="1:10" x14ac:dyDescent="0.35">
      <c r="A13" s="2" t="s">
        <v>105</v>
      </c>
      <c r="B13" s="56" t="s">
        <v>91</v>
      </c>
      <c r="C13" s="56" t="s">
        <v>92</v>
      </c>
      <c r="D13" s="56" t="s">
        <v>106</v>
      </c>
      <c r="E13" s="56" t="s">
        <v>63</v>
      </c>
    </row>
    <row r="14" spans="1:10" x14ac:dyDescent="0.35">
      <c r="B14" t="s">
        <v>93</v>
      </c>
      <c r="C14" t="s">
        <v>1</v>
      </c>
      <c r="D14" s="52">
        <v>33095</v>
      </c>
      <c r="E14" s="4"/>
    </row>
    <row r="15" spans="1:10" x14ac:dyDescent="0.35">
      <c r="B15" t="s">
        <v>94</v>
      </c>
      <c r="C15" t="s">
        <v>2</v>
      </c>
      <c r="D15" s="52">
        <v>31058</v>
      </c>
      <c r="E15" s="4"/>
    </row>
    <row r="16" spans="1:10" x14ac:dyDescent="0.35">
      <c r="B16" t="s">
        <v>95</v>
      </c>
      <c r="C16" t="s">
        <v>3</v>
      </c>
      <c r="D16" s="52">
        <v>34952</v>
      </c>
      <c r="E16" s="4"/>
    </row>
    <row r="17" spans="2:5" x14ac:dyDescent="0.35">
      <c r="B17" s="1" t="s">
        <v>96</v>
      </c>
      <c r="C17" s="1" t="s">
        <v>97</v>
      </c>
      <c r="D17" s="55">
        <v>27361</v>
      </c>
      <c r="E17" s="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6E431-2048-43EF-80EC-99BEB55FD7B0}">
  <dimension ref="B1:M19"/>
  <sheetViews>
    <sheetView workbookViewId="0">
      <selection activeCell="C1" sqref="C1"/>
    </sheetView>
  </sheetViews>
  <sheetFormatPr baseColWidth="10" defaultRowHeight="14.5" x14ac:dyDescent="0.35"/>
  <cols>
    <col min="2" max="2" width="24.36328125" customWidth="1"/>
    <col min="5" max="5" width="14.08984375" customWidth="1"/>
  </cols>
  <sheetData>
    <row r="1" spans="2:13" x14ac:dyDescent="0.35">
      <c r="B1" s="62" t="s">
        <v>127</v>
      </c>
      <c r="C1" s="63">
        <v>8000</v>
      </c>
      <c r="F1" s="4"/>
    </row>
    <row r="2" spans="2:13" x14ac:dyDescent="0.35">
      <c r="B2" s="62" t="s">
        <v>128</v>
      </c>
      <c r="C2" s="63">
        <v>6500</v>
      </c>
      <c r="F2" s="4"/>
    </row>
    <row r="4" spans="2:13" x14ac:dyDescent="0.35">
      <c r="B4" s="62" t="s">
        <v>129</v>
      </c>
      <c r="C4" s="64">
        <v>0.33333333333333331</v>
      </c>
      <c r="M4" s="65"/>
    </row>
    <row r="5" spans="2:13" x14ac:dyDescent="0.35">
      <c r="B5" s="62" t="s">
        <v>130</v>
      </c>
      <c r="C5" s="64">
        <v>0.33333333333333331</v>
      </c>
    </row>
    <row r="6" spans="2:13" x14ac:dyDescent="0.35">
      <c r="C6" s="66"/>
    </row>
    <row r="8" spans="2:13" x14ac:dyDescent="0.35">
      <c r="B8" s="49" t="s">
        <v>131</v>
      </c>
      <c r="C8" s="50" t="s">
        <v>132</v>
      </c>
      <c r="D8" s="50" t="s">
        <v>133</v>
      </c>
      <c r="E8" s="50" t="s">
        <v>134</v>
      </c>
      <c r="F8" s="50" t="s">
        <v>135</v>
      </c>
      <c r="G8" s="50" t="s">
        <v>136</v>
      </c>
      <c r="H8" s="50" t="s">
        <v>137</v>
      </c>
    </row>
    <row r="9" spans="2:13" x14ac:dyDescent="0.35">
      <c r="B9" t="s">
        <v>1</v>
      </c>
      <c r="C9" s="67"/>
      <c r="D9" s="67"/>
      <c r="E9" s="67"/>
      <c r="F9" s="67"/>
      <c r="G9" s="67"/>
      <c r="H9" s="67"/>
    </row>
    <row r="10" spans="2:13" x14ac:dyDescent="0.35">
      <c r="B10" t="s">
        <v>2</v>
      </c>
      <c r="C10" s="67"/>
      <c r="D10" s="67"/>
      <c r="E10" s="67"/>
      <c r="F10" s="67"/>
      <c r="G10" s="67"/>
      <c r="H10" s="67"/>
    </row>
    <row r="11" spans="2:13" x14ac:dyDescent="0.35">
      <c r="B11" t="s">
        <v>3</v>
      </c>
      <c r="C11" s="67"/>
      <c r="D11" s="67"/>
      <c r="E11" s="67"/>
      <c r="F11" s="67"/>
      <c r="G11" s="67"/>
      <c r="H11" s="67"/>
    </row>
    <row r="12" spans="2:13" x14ac:dyDescent="0.35">
      <c r="B12" t="s">
        <v>97</v>
      </c>
      <c r="C12" s="67"/>
      <c r="D12" s="67"/>
      <c r="E12" s="67"/>
      <c r="F12" s="67"/>
      <c r="G12" s="67"/>
      <c r="H12" s="67"/>
    </row>
    <row r="13" spans="2:13" x14ac:dyDescent="0.35">
      <c r="B13" t="s">
        <v>138</v>
      </c>
      <c r="C13" s="67"/>
      <c r="D13" s="67"/>
      <c r="E13" s="67"/>
      <c r="F13" s="67"/>
      <c r="G13" s="67"/>
      <c r="H13" s="67"/>
    </row>
    <row r="14" spans="2:13" x14ac:dyDescent="0.35">
      <c r="B14" t="s">
        <v>9</v>
      </c>
      <c r="C14" s="67"/>
      <c r="D14" s="67"/>
      <c r="E14" s="67"/>
      <c r="F14" s="67"/>
      <c r="G14" s="67"/>
      <c r="H14" s="67"/>
    </row>
    <row r="15" spans="2:13" x14ac:dyDescent="0.35">
      <c r="B15" s="1" t="s">
        <v>139</v>
      </c>
      <c r="C15" s="65"/>
      <c r="D15" s="65"/>
      <c r="E15" s="65"/>
      <c r="F15" s="65"/>
      <c r="G15" s="65"/>
      <c r="H15" s="65"/>
    </row>
    <row r="16" spans="2:13" x14ac:dyDescent="0.35">
      <c r="B16" t="s">
        <v>140</v>
      </c>
      <c r="E16" s="68"/>
      <c r="F16" s="68"/>
    </row>
    <row r="17" spans="2:9" x14ac:dyDescent="0.35">
      <c r="B17" t="s">
        <v>141</v>
      </c>
      <c r="E17" s="69"/>
      <c r="F17" s="69"/>
    </row>
    <row r="18" spans="2:9" ht="15" thickBot="1" x14ac:dyDescent="0.4">
      <c r="B18" t="s">
        <v>140</v>
      </c>
      <c r="E18" s="4"/>
      <c r="F18" s="70"/>
      <c r="G18" s="70"/>
    </row>
    <row r="19" spans="2:9" ht="15" thickTop="1" x14ac:dyDescent="0.35">
      <c r="I19" s="67"/>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9A60A-A73E-48E5-AE80-EA55C68F8895}">
  <dimension ref="B1:K21"/>
  <sheetViews>
    <sheetView workbookViewId="0">
      <selection activeCell="B17" sqref="B17"/>
    </sheetView>
  </sheetViews>
  <sheetFormatPr baseColWidth="10" defaultRowHeight="14.5" x14ac:dyDescent="0.35"/>
  <cols>
    <col min="1" max="1" width="10.81640625" customWidth="1"/>
    <col min="2" max="2" width="26" customWidth="1"/>
    <col min="5" max="5" width="17.26953125" customWidth="1"/>
    <col min="6" max="6" width="30.26953125" bestFit="1" customWidth="1"/>
    <col min="8" max="8" width="14.54296875" customWidth="1"/>
    <col min="9" max="9" width="9.26953125" customWidth="1"/>
  </cols>
  <sheetData>
    <row r="1" spans="2:9" x14ac:dyDescent="0.35">
      <c r="G1" s="1" t="s">
        <v>107</v>
      </c>
    </row>
    <row r="2" spans="2:9" x14ac:dyDescent="0.35">
      <c r="B2" s="58" t="s">
        <v>92</v>
      </c>
      <c r="E2" s="59"/>
      <c r="F2" t="s">
        <v>108</v>
      </c>
    </row>
    <row r="3" spans="2:9" x14ac:dyDescent="0.35">
      <c r="B3" t="s">
        <v>1</v>
      </c>
    </row>
    <row r="4" spans="2:9" x14ac:dyDescent="0.35">
      <c r="B4" t="s">
        <v>3</v>
      </c>
      <c r="G4" s="2" t="s">
        <v>109</v>
      </c>
    </row>
    <row r="5" spans="2:9" x14ac:dyDescent="0.35">
      <c r="B5" t="s">
        <v>97</v>
      </c>
      <c r="F5" t="s">
        <v>110</v>
      </c>
    </row>
    <row r="7" spans="2:9" x14ac:dyDescent="0.35">
      <c r="B7" s="58" t="s">
        <v>111</v>
      </c>
      <c r="G7" s="2" t="s">
        <v>112</v>
      </c>
    </row>
    <row r="10" spans="2:9" x14ac:dyDescent="0.35">
      <c r="F10" t="s">
        <v>110</v>
      </c>
      <c r="G10" s="2" t="s">
        <v>113</v>
      </c>
    </row>
    <row r="11" spans="2:9" x14ac:dyDescent="0.35">
      <c r="B11" s="58" t="s">
        <v>114</v>
      </c>
    </row>
    <row r="13" spans="2:9" x14ac:dyDescent="0.35">
      <c r="H13" s="58" t="s">
        <v>115</v>
      </c>
      <c r="I13" s="58" t="s">
        <v>116</v>
      </c>
    </row>
    <row r="14" spans="2:9" x14ac:dyDescent="0.35">
      <c r="F14" s="60"/>
      <c r="H14" s="61" t="s">
        <v>117</v>
      </c>
      <c r="I14" s="61" t="s">
        <v>118</v>
      </c>
    </row>
    <row r="15" spans="2:9" x14ac:dyDescent="0.35">
      <c r="F15" s="60"/>
      <c r="H15" s="61" t="s">
        <v>119</v>
      </c>
      <c r="I15" s="61" t="s">
        <v>118</v>
      </c>
    </row>
    <row r="16" spans="2:9" x14ac:dyDescent="0.35">
      <c r="B16" s="58" t="s">
        <v>120</v>
      </c>
      <c r="F16" s="60"/>
      <c r="H16" s="61" t="s">
        <v>121</v>
      </c>
      <c r="I16" s="61" t="s">
        <v>122</v>
      </c>
    </row>
    <row r="17" spans="6:11" x14ac:dyDescent="0.35">
      <c r="F17" s="60"/>
      <c r="H17" s="61" t="s">
        <v>123</v>
      </c>
      <c r="I17" s="61" t="s">
        <v>124</v>
      </c>
    </row>
    <row r="18" spans="6:11" x14ac:dyDescent="0.35">
      <c r="F18" s="60"/>
      <c r="H18" s="61" t="s">
        <v>125</v>
      </c>
      <c r="I18" s="61" t="s">
        <v>126</v>
      </c>
    </row>
    <row r="19" spans="6:11" x14ac:dyDescent="0.35">
      <c r="K19" s="3"/>
    </row>
    <row r="20" spans="6:11" x14ac:dyDescent="0.35">
      <c r="K20" s="3"/>
    </row>
    <row r="21" spans="6:11" x14ac:dyDescent="0.35">
      <c r="K21" s="3"/>
    </row>
  </sheetData>
  <pageMargins left="0.7" right="0.7" top="0.75" bottom="0.75" header="0.3" footer="0.3"/>
  <ignoredErrors>
    <ignoredError sqref="H14:H18 I14:I1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C9F86-025E-4ACC-9DA1-DDFAF81F49BC}">
  <dimension ref="B2:F16"/>
  <sheetViews>
    <sheetView workbookViewId="0">
      <selection activeCell="G5" sqref="G5"/>
    </sheetView>
  </sheetViews>
  <sheetFormatPr baseColWidth="10" defaultRowHeight="14.5" x14ac:dyDescent="0.35"/>
  <cols>
    <col min="2" max="2" width="25.7265625" bestFit="1" customWidth="1"/>
  </cols>
  <sheetData>
    <row r="2" spans="2:6" x14ac:dyDescent="0.35">
      <c r="B2" s="9" t="s">
        <v>25</v>
      </c>
      <c r="C2" s="10" t="s">
        <v>26</v>
      </c>
      <c r="D2" s="10" t="s">
        <v>18</v>
      </c>
      <c r="E2" s="10" t="s">
        <v>19</v>
      </c>
      <c r="F2" s="10" t="s">
        <v>13</v>
      </c>
    </row>
    <row r="3" spans="2:6" x14ac:dyDescent="0.35">
      <c r="B3" t="s">
        <v>3</v>
      </c>
      <c r="C3" t="s">
        <v>27</v>
      </c>
      <c r="D3" s="71">
        <v>4108792</v>
      </c>
      <c r="E3" s="71">
        <v>3761993</v>
      </c>
      <c r="F3" s="4">
        <f t="shared" ref="F3:F16" si="0">SUM(D3:E3)</f>
        <v>7870785</v>
      </c>
    </row>
    <row r="4" spans="2:6" x14ac:dyDescent="0.35">
      <c r="B4" t="s">
        <v>8</v>
      </c>
      <c r="C4" t="s">
        <v>29</v>
      </c>
      <c r="D4" s="71">
        <v>3000000</v>
      </c>
      <c r="E4" s="71">
        <v>5452833</v>
      </c>
      <c r="F4" s="4">
        <f t="shared" si="0"/>
        <v>8452833</v>
      </c>
    </row>
    <row r="5" spans="2:6" x14ac:dyDescent="0.35">
      <c r="B5" t="s">
        <v>6</v>
      </c>
      <c r="C5" t="s">
        <v>30</v>
      </c>
      <c r="D5" s="71">
        <v>8000000</v>
      </c>
      <c r="E5" s="71">
        <v>4000000</v>
      </c>
      <c r="F5" s="4">
        <f t="shared" si="0"/>
        <v>12000000</v>
      </c>
    </row>
    <row r="6" spans="2:6" x14ac:dyDescent="0.35">
      <c r="B6" t="s">
        <v>9</v>
      </c>
      <c r="C6" t="s">
        <v>31</v>
      </c>
      <c r="D6" s="71">
        <v>4358000</v>
      </c>
      <c r="E6" s="71">
        <v>8426000</v>
      </c>
      <c r="F6" s="4">
        <f t="shared" si="0"/>
        <v>12784000</v>
      </c>
    </row>
    <row r="7" spans="2:6" x14ac:dyDescent="0.35">
      <c r="B7" t="s">
        <v>2</v>
      </c>
      <c r="C7" t="s">
        <v>29</v>
      </c>
      <c r="D7" s="71">
        <v>1130677</v>
      </c>
      <c r="E7" s="71">
        <v>5067890</v>
      </c>
      <c r="F7" s="4">
        <f t="shared" si="0"/>
        <v>6198567</v>
      </c>
    </row>
    <row r="8" spans="2:6" x14ac:dyDescent="0.35">
      <c r="B8" t="s">
        <v>7</v>
      </c>
      <c r="C8" t="s">
        <v>30</v>
      </c>
      <c r="D8" s="71">
        <v>6500000</v>
      </c>
      <c r="E8" s="71">
        <v>3885627</v>
      </c>
      <c r="F8" s="4">
        <f t="shared" si="0"/>
        <v>10385627</v>
      </c>
    </row>
    <row r="9" spans="2:6" x14ac:dyDescent="0.35">
      <c r="B9" t="s">
        <v>5</v>
      </c>
      <c r="C9" t="s">
        <v>32</v>
      </c>
      <c r="D9" s="71">
        <v>1990275</v>
      </c>
      <c r="E9" s="71">
        <v>1632192</v>
      </c>
      <c r="F9" s="4">
        <f t="shared" si="0"/>
        <v>3622467</v>
      </c>
    </row>
    <row r="10" spans="2:6" x14ac:dyDescent="0.35">
      <c r="B10" t="s">
        <v>1</v>
      </c>
      <c r="C10" t="s">
        <v>27</v>
      </c>
      <c r="D10" s="71">
        <v>2345876</v>
      </c>
      <c r="E10" s="71">
        <v>5762571</v>
      </c>
      <c r="F10" s="4">
        <f t="shared" si="0"/>
        <v>8108447</v>
      </c>
    </row>
    <row r="11" spans="2:6" x14ac:dyDescent="0.35">
      <c r="B11" t="s">
        <v>10</v>
      </c>
      <c r="C11" t="s">
        <v>29</v>
      </c>
      <c r="D11" s="71">
        <v>4297000</v>
      </c>
      <c r="E11" s="71">
        <v>10052000</v>
      </c>
      <c r="F11" s="4">
        <f t="shared" si="0"/>
        <v>14349000</v>
      </c>
    </row>
    <row r="12" spans="2:6" x14ac:dyDescent="0.35">
      <c r="B12" t="s">
        <v>17</v>
      </c>
      <c r="C12" t="s">
        <v>41</v>
      </c>
      <c r="D12" s="71">
        <v>5000000</v>
      </c>
      <c r="E12" s="71">
        <v>4470000</v>
      </c>
      <c r="F12" s="4">
        <f t="shared" si="0"/>
        <v>9470000</v>
      </c>
    </row>
    <row r="13" spans="2:6" x14ac:dyDescent="0.35">
      <c r="B13" t="s">
        <v>4</v>
      </c>
      <c r="C13" t="s">
        <v>27</v>
      </c>
      <c r="D13" s="71">
        <v>8731335</v>
      </c>
      <c r="E13" s="71">
        <v>2453000</v>
      </c>
      <c r="F13" s="4">
        <f t="shared" si="0"/>
        <v>11184335</v>
      </c>
    </row>
    <row r="14" spans="2:6" x14ac:dyDescent="0.35">
      <c r="B14" t="s">
        <v>22</v>
      </c>
      <c r="C14" t="s">
        <v>32</v>
      </c>
      <c r="D14" s="71">
        <v>5877136</v>
      </c>
      <c r="E14" s="71">
        <v>4488758</v>
      </c>
      <c r="F14" s="4">
        <f t="shared" si="0"/>
        <v>10365894</v>
      </c>
    </row>
    <row r="15" spans="2:6" x14ac:dyDescent="0.35">
      <c r="B15" t="s">
        <v>23</v>
      </c>
      <c r="C15" t="s">
        <v>31</v>
      </c>
      <c r="D15" s="71">
        <v>1544000</v>
      </c>
      <c r="E15" s="71">
        <v>8152991</v>
      </c>
      <c r="F15" s="4">
        <f t="shared" si="0"/>
        <v>9696991</v>
      </c>
    </row>
    <row r="16" spans="2:6" x14ac:dyDescent="0.35">
      <c r="B16" s="1" t="s">
        <v>24</v>
      </c>
      <c r="C16" s="1" t="s">
        <v>28</v>
      </c>
      <c r="D16" s="72">
        <v>1557269</v>
      </c>
      <c r="E16" s="72">
        <v>7749360</v>
      </c>
      <c r="F16" s="5">
        <f t="shared" si="0"/>
        <v>9306629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37898-9BE9-42B3-8907-9CD115199916}">
  <dimension ref="A1:G11"/>
  <sheetViews>
    <sheetView workbookViewId="0">
      <selection activeCell="E3" sqref="E3"/>
    </sheetView>
  </sheetViews>
  <sheetFormatPr baseColWidth="10" defaultRowHeight="14.5" x14ac:dyDescent="0.35"/>
  <sheetData>
    <row r="1" spans="1:7" x14ac:dyDescent="0.35">
      <c r="A1" s="2" t="s">
        <v>142</v>
      </c>
      <c r="C1" s="2" t="s">
        <v>143</v>
      </c>
      <c r="D1" s="2" t="s">
        <v>144</v>
      </c>
    </row>
    <row r="2" spans="1:7" x14ac:dyDescent="0.35">
      <c r="A2" s="4">
        <f>C2+D2</f>
        <v>2200</v>
      </c>
      <c r="C2" s="63">
        <v>1200</v>
      </c>
      <c r="D2" s="63">
        <v>1000</v>
      </c>
    </row>
    <row r="3" spans="1:7" x14ac:dyDescent="0.35">
      <c r="A3" s="4">
        <v>192000</v>
      </c>
    </row>
    <row r="4" spans="1:7" x14ac:dyDescent="0.35">
      <c r="A4" s="4">
        <v>208000</v>
      </c>
    </row>
    <row r="5" spans="1:7" x14ac:dyDescent="0.35">
      <c r="A5" s="4">
        <v>208000</v>
      </c>
    </row>
    <row r="6" spans="1:7" x14ac:dyDescent="0.35">
      <c r="A6" s="4">
        <v>189000</v>
      </c>
    </row>
    <row r="7" spans="1:7" x14ac:dyDescent="0.35">
      <c r="A7" s="4">
        <v>208000</v>
      </c>
    </row>
    <row r="8" spans="1:7" x14ac:dyDescent="0.35">
      <c r="A8" s="4">
        <v>210000</v>
      </c>
    </row>
    <row r="9" spans="1:7" ht="15" thickBot="1" x14ac:dyDescent="0.4">
      <c r="A9" s="5">
        <v>197600</v>
      </c>
      <c r="C9" s="73">
        <v>0.2</v>
      </c>
      <c r="E9" t="s">
        <v>145</v>
      </c>
    </row>
    <row r="10" spans="1:7" ht="15.5" thickTop="1" thickBot="1" x14ac:dyDescent="0.4">
      <c r="A10" s="4">
        <f>SUM(A2:A9)</f>
        <v>1414800</v>
      </c>
      <c r="C10" s="63">
        <f>A10*20%</f>
        <v>282960</v>
      </c>
      <c r="D10" s="4"/>
      <c r="E10" s="63">
        <f>A10+C10</f>
        <v>1697760</v>
      </c>
      <c r="G10" s="74">
        <f>A10+C10+E10</f>
        <v>3395520</v>
      </c>
    </row>
    <row r="11" spans="1:7" ht="15" thickTop="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F6C98-7328-4A9E-92EE-22593CEB92E5}">
  <dimension ref="B2:G5"/>
  <sheetViews>
    <sheetView workbookViewId="0">
      <selection activeCell="F17" sqref="F17"/>
    </sheetView>
  </sheetViews>
  <sheetFormatPr baseColWidth="10" defaultRowHeight="14.5" x14ac:dyDescent="0.35"/>
  <cols>
    <col min="5" max="5" width="14.7265625" customWidth="1"/>
    <col min="7" max="7" width="14.54296875" customWidth="1"/>
  </cols>
  <sheetData>
    <row r="2" spans="2:7" x14ac:dyDescent="0.35">
      <c r="B2" s="1" t="s">
        <v>62</v>
      </c>
      <c r="C2" s="2" t="s">
        <v>63</v>
      </c>
      <c r="E2" s="36" t="s">
        <v>64</v>
      </c>
      <c r="F2" s="36"/>
      <c r="G2" s="36"/>
    </row>
    <row r="3" spans="2:7" x14ac:dyDescent="0.35">
      <c r="B3" t="s">
        <v>65</v>
      </c>
      <c r="C3">
        <v>55</v>
      </c>
    </row>
    <row r="4" spans="2:7" x14ac:dyDescent="0.35">
      <c r="E4" t="b">
        <f>AND(B3="Casado",C3&gt;=40)</f>
        <v>1</v>
      </c>
    </row>
    <row r="5" spans="2:7" x14ac:dyDescent="0.35">
      <c r="E5" s="4">
        <f>IF(AND(B3="Casado",C3&gt;=40),40000,0)</f>
        <v>40000</v>
      </c>
    </row>
  </sheetData>
  <mergeCells count="1">
    <mergeCell ref="E2:G2"/>
  </mergeCells>
  <dataValidations count="1">
    <dataValidation type="list" allowBlank="1" showInputMessage="1" showErrorMessage="1" sqref="B3" xr:uid="{132A9FB0-2226-4B7F-9D4E-D23A6E688011}">
      <formula1>"Soltero,Casado"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FA0E0-DBF7-4F2B-8012-F3B16D550E63}">
  <dimension ref="B2:L16"/>
  <sheetViews>
    <sheetView workbookViewId="0">
      <selection activeCell="H4" sqref="H4"/>
    </sheetView>
  </sheetViews>
  <sheetFormatPr baseColWidth="10" defaultColWidth="11.453125" defaultRowHeight="14.5" x14ac:dyDescent="0.35"/>
  <cols>
    <col min="1" max="1" width="4.1796875" customWidth="1"/>
    <col min="2" max="2" width="27.54296875" customWidth="1"/>
    <col min="3" max="4" width="11.54296875" customWidth="1"/>
    <col min="7" max="7" width="12" customWidth="1"/>
    <col min="10" max="10" width="10.26953125" customWidth="1"/>
    <col min="11" max="11" width="19.54296875" customWidth="1"/>
  </cols>
  <sheetData>
    <row r="2" spans="2:12" x14ac:dyDescent="0.35">
      <c r="B2" s="12" t="s">
        <v>25</v>
      </c>
      <c r="C2" s="32" t="s">
        <v>12</v>
      </c>
      <c r="D2" s="32" t="s">
        <v>26</v>
      </c>
      <c r="E2" s="32" t="s">
        <v>18</v>
      </c>
      <c r="F2" s="32" t="s">
        <v>19</v>
      </c>
      <c r="G2" s="32" t="s">
        <v>13</v>
      </c>
      <c r="H2" s="32" t="s">
        <v>38</v>
      </c>
      <c r="J2" s="37" t="s">
        <v>39</v>
      </c>
      <c r="K2" s="38"/>
    </row>
    <row r="3" spans="2:12" x14ac:dyDescent="0.35">
      <c r="B3" t="s">
        <v>3</v>
      </c>
      <c r="C3" t="s">
        <v>14</v>
      </c>
      <c r="D3" t="s">
        <v>27</v>
      </c>
      <c r="E3" s="4">
        <v>4108792</v>
      </c>
      <c r="F3" s="4">
        <v>3761993</v>
      </c>
      <c r="G3" s="4">
        <f t="shared" ref="G3:G16" si="0">SUM(E3:F3)</f>
        <v>7870785</v>
      </c>
      <c r="H3" s="4"/>
      <c r="J3" s="33" t="s">
        <v>12</v>
      </c>
      <c r="K3" s="33" t="s">
        <v>40</v>
      </c>
      <c r="L3" s="11"/>
    </row>
    <row r="4" spans="2:12" x14ac:dyDescent="0.35">
      <c r="B4" t="s">
        <v>8</v>
      </c>
      <c r="C4" t="s">
        <v>15</v>
      </c>
      <c r="D4" t="s">
        <v>29</v>
      </c>
      <c r="E4" s="4">
        <v>2826258</v>
      </c>
      <c r="F4" s="4">
        <v>5452833</v>
      </c>
      <c r="G4" s="4">
        <f t="shared" si="0"/>
        <v>8279091</v>
      </c>
      <c r="H4" s="4"/>
      <c r="J4" s="13" t="s">
        <v>14</v>
      </c>
      <c r="K4" s="13">
        <v>7000000</v>
      </c>
      <c r="L4" s="7">
        <v>3.5000000000000003E-2</v>
      </c>
    </row>
    <row r="5" spans="2:12" x14ac:dyDescent="0.35">
      <c r="B5" t="s">
        <v>6</v>
      </c>
      <c r="C5" t="s">
        <v>14</v>
      </c>
      <c r="D5" t="s">
        <v>30</v>
      </c>
      <c r="E5" s="4">
        <v>7407818</v>
      </c>
      <c r="F5" s="4">
        <v>3157745</v>
      </c>
      <c r="G5" s="4">
        <f t="shared" si="0"/>
        <v>10565563</v>
      </c>
      <c r="H5" s="4"/>
      <c r="J5" s="13" t="s">
        <v>15</v>
      </c>
      <c r="K5" s="13">
        <v>10000000</v>
      </c>
      <c r="L5" s="7">
        <v>3.6499999999999998E-2</v>
      </c>
    </row>
    <row r="6" spans="2:12" x14ac:dyDescent="0.35">
      <c r="B6" t="s">
        <v>9</v>
      </c>
      <c r="C6" t="s">
        <v>14</v>
      </c>
      <c r="D6" t="s">
        <v>31</v>
      </c>
      <c r="E6" s="4">
        <v>4358000</v>
      </c>
      <c r="F6" s="4">
        <v>8426000</v>
      </c>
      <c r="G6" s="4">
        <f t="shared" si="0"/>
        <v>12784000</v>
      </c>
      <c r="H6" s="4"/>
    </row>
    <row r="7" spans="2:12" x14ac:dyDescent="0.35">
      <c r="B7" t="s">
        <v>2</v>
      </c>
      <c r="C7" t="s">
        <v>15</v>
      </c>
      <c r="D7" t="s">
        <v>29</v>
      </c>
      <c r="E7" s="4">
        <v>1130677</v>
      </c>
      <c r="F7" s="4">
        <v>5067890</v>
      </c>
      <c r="G7" s="4">
        <f t="shared" si="0"/>
        <v>6198567</v>
      </c>
      <c r="H7" s="4"/>
    </row>
    <row r="8" spans="2:12" x14ac:dyDescent="0.35">
      <c r="B8" t="s">
        <v>7</v>
      </c>
      <c r="C8" t="s">
        <v>14</v>
      </c>
      <c r="D8" t="s">
        <v>30</v>
      </c>
      <c r="E8" s="4">
        <v>6906087</v>
      </c>
      <c r="F8" s="4">
        <v>3885627</v>
      </c>
      <c r="G8" s="4">
        <f t="shared" si="0"/>
        <v>10791714</v>
      </c>
      <c r="H8" s="4"/>
    </row>
    <row r="9" spans="2:12" x14ac:dyDescent="0.35">
      <c r="B9" t="s">
        <v>5</v>
      </c>
      <c r="C9" t="s">
        <v>16</v>
      </c>
      <c r="D9" t="s">
        <v>32</v>
      </c>
      <c r="E9" s="4">
        <v>1990275</v>
      </c>
      <c r="F9" s="4">
        <v>1632192</v>
      </c>
      <c r="G9" s="4">
        <f t="shared" si="0"/>
        <v>3622467</v>
      </c>
      <c r="H9" s="4"/>
    </row>
    <row r="10" spans="2:12" x14ac:dyDescent="0.35">
      <c r="B10" t="s">
        <v>1</v>
      </c>
      <c r="C10" t="s">
        <v>14</v>
      </c>
      <c r="D10" t="s">
        <v>27</v>
      </c>
      <c r="E10" s="4">
        <v>2345876</v>
      </c>
      <c r="F10" s="4">
        <v>5762571</v>
      </c>
      <c r="G10" s="4">
        <f t="shared" si="0"/>
        <v>8108447</v>
      </c>
      <c r="H10" s="4"/>
    </row>
    <row r="11" spans="2:12" x14ac:dyDescent="0.35">
      <c r="B11" t="s">
        <v>10</v>
      </c>
      <c r="C11" t="s">
        <v>15</v>
      </c>
      <c r="D11" t="s">
        <v>29</v>
      </c>
      <c r="E11" s="4">
        <v>4297000</v>
      </c>
      <c r="F11" s="4">
        <v>10052000</v>
      </c>
      <c r="G11" s="4">
        <f t="shared" si="0"/>
        <v>14349000</v>
      </c>
      <c r="H11" s="4"/>
    </row>
    <row r="12" spans="2:12" x14ac:dyDescent="0.35">
      <c r="B12" t="s">
        <v>17</v>
      </c>
      <c r="C12" t="s">
        <v>16</v>
      </c>
      <c r="D12" t="s">
        <v>41</v>
      </c>
      <c r="E12" s="4">
        <v>5000000</v>
      </c>
      <c r="F12" s="4">
        <v>4470000</v>
      </c>
      <c r="G12" s="4">
        <f t="shared" si="0"/>
        <v>9470000</v>
      </c>
      <c r="H12" s="4"/>
    </row>
    <row r="13" spans="2:12" x14ac:dyDescent="0.35">
      <c r="B13" t="s">
        <v>4</v>
      </c>
      <c r="C13" t="s">
        <v>14</v>
      </c>
      <c r="D13" t="s">
        <v>27</v>
      </c>
      <c r="E13" s="4">
        <v>8731335</v>
      </c>
      <c r="F13" s="4">
        <v>2453000</v>
      </c>
      <c r="G13" s="4">
        <f t="shared" si="0"/>
        <v>11184335</v>
      </c>
      <c r="H13" s="4"/>
    </row>
    <row r="14" spans="2:12" x14ac:dyDescent="0.35">
      <c r="B14" t="s">
        <v>22</v>
      </c>
      <c r="C14" t="s">
        <v>16</v>
      </c>
      <c r="D14" t="s">
        <v>32</v>
      </c>
      <c r="E14" s="4">
        <v>5877136</v>
      </c>
      <c r="F14" s="4">
        <v>4488758</v>
      </c>
      <c r="G14" s="4">
        <f t="shared" si="0"/>
        <v>10365894</v>
      </c>
      <c r="H14" s="4"/>
    </row>
    <row r="15" spans="2:12" x14ac:dyDescent="0.35">
      <c r="B15" t="s">
        <v>23</v>
      </c>
      <c r="C15" t="s">
        <v>14</v>
      </c>
      <c r="D15" t="s">
        <v>31</v>
      </c>
      <c r="E15" s="4">
        <v>1544000</v>
      </c>
      <c r="F15" s="4">
        <v>8152991</v>
      </c>
      <c r="G15" s="4">
        <f t="shared" si="0"/>
        <v>9696991</v>
      </c>
      <c r="H15" s="4"/>
    </row>
    <row r="16" spans="2:12" x14ac:dyDescent="0.35">
      <c r="B16" s="1" t="s">
        <v>24</v>
      </c>
      <c r="C16" s="1" t="s">
        <v>15</v>
      </c>
      <c r="D16" s="1" t="s">
        <v>28</v>
      </c>
      <c r="E16" s="5">
        <v>1557269</v>
      </c>
      <c r="F16" s="5">
        <v>7749360</v>
      </c>
      <c r="G16" s="5">
        <f t="shared" si="0"/>
        <v>9306629</v>
      </c>
      <c r="H16" s="5"/>
    </row>
  </sheetData>
  <mergeCells count="1">
    <mergeCell ref="J2: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DD7C1-F8DA-4EA8-83C7-63A635B41294}">
  <dimension ref="B2:L16"/>
  <sheetViews>
    <sheetView workbookViewId="0">
      <selection activeCell="K7" sqref="K7"/>
    </sheetView>
  </sheetViews>
  <sheetFormatPr baseColWidth="10" defaultColWidth="11.453125" defaultRowHeight="14.5" x14ac:dyDescent="0.35"/>
  <cols>
    <col min="1" max="1" width="6.08984375" customWidth="1"/>
    <col min="2" max="2" width="27.54296875" customWidth="1"/>
    <col min="3" max="3" width="9.81640625" customWidth="1"/>
    <col min="5" max="5" width="10.54296875" customWidth="1"/>
    <col min="6" max="6" width="12" customWidth="1"/>
    <col min="7" max="7" width="14.90625" customWidth="1"/>
    <col min="8" max="8" width="15" customWidth="1"/>
    <col min="9" max="9" width="5.6328125" customWidth="1"/>
    <col min="10" max="10" width="13.1796875" customWidth="1"/>
    <col min="11" max="11" width="17.1796875" customWidth="1"/>
    <col min="12" max="12" width="10" customWidth="1"/>
    <col min="13" max="13" width="14.1796875" customWidth="1"/>
  </cols>
  <sheetData>
    <row r="2" spans="2:12" x14ac:dyDescent="0.35">
      <c r="B2" s="9" t="s">
        <v>25</v>
      </c>
      <c r="C2" s="10" t="s">
        <v>12</v>
      </c>
      <c r="D2" s="10" t="s">
        <v>18</v>
      </c>
      <c r="E2" s="10" t="s">
        <v>19</v>
      </c>
      <c r="F2" s="10" t="s">
        <v>13</v>
      </c>
      <c r="G2" s="10" t="s">
        <v>59</v>
      </c>
      <c r="H2" s="10" t="s">
        <v>60</v>
      </c>
      <c r="J2" s="39" t="s">
        <v>39</v>
      </c>
      <c r="K2" s="40"/>
    </row>
    <row r="3" spans="2:12" x14ac:dyDescent="0.35">
      <c r="B3" t="s">
        <v>3</v>
      </c>
      <c r="C3" t="s">
        <v>14</v>
      </c>
      <c r="D3" s="4">
        <v>4108000</v>
      </c>
      <c r="E3" s="4">
        <v>3761993</v>
      </c>
      <c r="F3" s="4">
        <f t="shared" ref="F3:F16" si="0">SUM(D3:E3)</f>
        <v>7869993</v>
      </c>
      <c r="G3" s="4"/>
      <c r="H3" s="4"/>
      <c r="J3" s="8" t="s">
        <v>12</v>
      </c>
      <c r="K3" s="8" t="s">
        <v>61</v>
      </c>
      <c r="L3" s="11"/>
    </row>
    <row r="4" spans="2:12" x14ac:dyDescent="0.35">
      <c r="B4" t="s">
        <v>8</v>
      </c>
      <c r="C4" t="s">
        <v>15</v>
      </c>
      <c r="D4" s="4">
        <v>2826258</v>
      </c>
      <c r="E4" s="4">
        <v>5452833</v>
      </c>
      <c r="F4" s="4">
        <f t="shared" si="0"/>
        <v>8279091</v>
      </c>
      <c r="G4" s="4"/>
      <c r="H4" s="4"/>
      <c r="J4" s="13"/>
      <c r="K4" s="13">
        <v>7000000</v>
      </c>
      <c r="L4" s="7">
        <v>3.5000000000000003E-2</v>
      </c>
    </row>
    <row r="5" spans="2:12" x14ac:dyDescent="0.35">
      <c r="B5" t="s">
        <v>6</v>
      </c>
      <c r="C5" t="s">
        <v>14</v>
      </c>
      <c r="D5" s="4">
        <v>7407818</v>
      </c>
      <c r="E5" s="4">
        <v>3157745</v>
      </c>
      <c r="F5" s="4">
        <f t="shared" si="0"/>
        <v>10565563</v>
      </c>
      <c r="G5" s="4"/>
      <c r="H5" s="4"/>
      <c r="J5" s="13"/>
      <c r="K5" s="13">
        <v>8000000</v>
      </c>
      <c r="L5" s="7">
        <v>3.6499999999999998E-2</v>
      </c>
    </row>
    <row r="6" spans="2:12" x14ac:dyDescent="0.35">
      <c r="B6" t="s">
        <v>9</v>
      </c>
      <c r="C6" t="s">
        <v>14</v>
      </c>
      <c r="D6" s="4">
        <v>4358000</v>
      </c>
      <c r="E6" s="4">
        <v>8426000</v>
      </c>
      <c r="F6" s="4">
        <f t="shared" si="0"/>
        <v>12784000</v>
      </c>
      <c r="G6" s="4"/>
      <c r="H6" s="4"/>
    </row>
    <row r="7" spans="2:12" x14ac:dyDescent="0.35">
      <c r="B7" t="s">
        <v>2</v>
      </c>
      <c r="C7" t="s">
        <v>15</v>
      </c>
      <c r="D7" s="4">
        <v>1130677</v>
      </c>
      <c r="E7" s="4">
        <v>5067890</v>
      </c>
      <c r="F7" s="4">
        <f t="shared" si="0"/>
        <v>6198567</v>
      </c>
      <c r="G7" s="4"/>
      <c r="H7" s="4"/>
    </row>
    <row r="8" spans="2:12" x14ac:dyDescent="0.35">
      <c r="B8" t="s">
        <v>7</v>
      </c>
      <c r="C8" t="s">
        <v>14</v>
      </c>
      <c r="D8" s="4">
        <v>6906087</v>
      </c>
      <c r="E8" s="4">
        <v>3885627</v>
      </c>
      <c r="F8" s="4">
        <f t="shared" si="0"/>
        <v>10791714</v>
      </c>
      <c r="G8" s="4"/>
      <c r="H8" s="4"/>
    </row>
    <row r="9" spans="2:12" x14ac:dyDescent="0.35">
      <c r="B9" t="s">
        <v>5</v>
      </c>
      <c r="C9" t="s">
        <v>16</v>
      </c>
      <c r="D9" s="4">
        <v>1990275</v>
      </c>
      <c r="E9" s="4">
        <v>1632192</v>
      </c>
      <c r="F9" s="4">
        <f t="shared" si="0"/>
        <v>3622467</v>
      </c>
      <c r="G9" s="4"/>
      <c r="H9" s="4"/>
    </row>
    <row r="10" spans="2:12" x14ac:dyDescent="0.35">
      <c r="B10" t="s">
        <v>1</v>
      </c>
      <c r="C10" t="s">
        <v>14</v>
      </c>
      <c r="D10" s="4">
        <v>2345876</v>
      </c>
      <c r="E10" s="4">
        <v>5762571</v>
      </c>
      <c r="F10" s="4">
        <f t="shared" si="0"/>
        <v>8108447</v>
      </c>
      <c r="G10" s="4"/>
      <c r="H10" s="4"/>
    </row>
    <row r="11" spans="2:12" x14ac:dyDescent="0.35">
      <c r="B11" t="s">
        <v>10</v>
      </c>
      <c r="C11" t="s">
        <v>15</v>
      </c>
      <c r="D11" s="4">
        <v>4297000</v>
      </c>
      <c r="E11" s="4">
        <v>10052000</v>
      </c>
      <c r="F11" s="4">
        <f t="shared" si="0"/>
        <v>14349000</v>
      </c>
      <c r="G11" s="4"/>
      <c r="H11" s="4"/>
    </row>
    <row r="12" spans="2:12" x14ac:dyDescent="0.35">
      <c r="B12" t="s">
        <v>17</v>
      </c>
      <c r="C12" t="s">
        <v>16</v>
      </c>
      <c r="D12" s="4">
        <v>5000000</v>
      </c>
      <c r="E12" s="4">
        <v>4470000</v>
      </c>
      <c r="F12" s="4">
        <f t="shared" si="0"/>
        <v>9470000</v>
      </c>
      <c r="G12" s="4"/>
      <c r="H12" s="4"/>
    </row>
    <row r="13" spans="2:12" x14ac:dyDescent="0.35">
      <c r="B13" t="s">
        <v>4</v>
      </c>
      <c r="C13" t="s">
        <v>14</v>
      </c>
      <c r="D13" s="4">
        <v>8731335</v>
      </c>
      <c r="E13" s="4">
        <v>2453000</v>
      </c>
      <c r="F13" s="4">
        <f t="shared" si="0"/>
        <v>11184335</v>
      </c>
      <c r="G13" s="4"/>
      <c r="H13" s="4"/>
    </row>
    <row r="14" spans="2:12" x14ac:dyDescent="0.35">
      <c r="B14" t="s">
        <v>22</v>
      </c>
      <c r="C14" t="s">
        <v>16</v>
      </c>
      <c r="D14" s="4">
        <v>5877136</v>
      </c>
      <c r="E14" s="4">
        <v>4488758</v>
      </c>
      <c r="F14" s="4">
        <f t="shared" si="0"/>
        <v>10365894</v>
      </c>
      <c r="G14" s="4"/>
      <c r="H14" s="4"/>
    </row>
    <row r="15" spans="2:12" x14ac:dyDescent="0.35">
      <c r="B15" t="s">
        <v>23</v>
      </c>
      <c r="C15" t="s">
        <v>14</v>
      </c>
      <c r="D15" s="4">
        <v>1544000</v>
      </c>
      <c r="E15" s="4">
        <v>8152991</v>
      </c>
      <c r="F15" s="4">
        <f t="shared" si="0"/>
        <v>9696991</v>
      </c>
      <c r="G15" s="4"/>
      <c r="H15" s="4"/>
    </row>
    <row r="16" spans="2:12" x14ac:dyDescent="0.35">
      <c r="B16" s="1" t="s">
        <v>24</v>
      </c>
      <c r="C16" s="1" t="s">
        <v>15</v>
      </c>
      <c r="D16" s="5">
        <v>1557269</v>
      </c>
      <c r="E16" s="5">
        <v>7749360</v>
      </c>
      <c r="F16" s="5">
        <f t="shared" si="0"/>
        <v>9306629</v>
      </c>
      <c r="G16" s="4"/>
      <c r="H16" s="4"/>
    </row>
  </sheetData>
  <mergeCells count="1">
    <mergeCell ref="J2:K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9</xdr:col>
                    <xdr:colOff>31750</xdr:colOff>
                    <xdr:row>3</xdr:row>
                    <xdr:rowOff>19050</xdr:rowOff>
                  </from>
                  <to>
                    <xdr:col>9</xdr:col>
                    <xdr:colOff>717550</xdr:colOff>
                    <xdr:row>3</xdr:row>
                    <xdr:rowOff>171450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9</xdr:col>
                    <xdr:colOff>31750</xdr:colOff>
                    <xdr:row>4</xdr:row>
                    <xdr:rowOff>19050</xdr:rowOff>
                  </from>
                  <to>
                    <xdr:col>9</xdr:col>
                    <xdr:colOff>717550</xdr:colOff>
                    <xdr:row>4</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F5AE3-9707-4D58-9463-074BB3CF6CB6}">
  <dimension ref="B2:K16"/>
  <sheetViews>
    <sheetView workbookViewId="0">
      <selection activeCell="I17" sqref="I17"/>
    </sheetView>
  </sheetViews>
  <sheetFormatPr baseColWidth="10" defaultColWidth="20.26953125" defaultRowHeight="15.5" x14ac:dyDescent="0.35"/>
  <cols>
    <col min="1" max="1" width="8.26953125" style="15" customWidth="1"/>
    <col min="2" max="2" width="14.1796875" style="15" customWidth="1"/>
    <col min="3" max="3" width="21.1796875" style="24" customWidth="1"/>
    <col min="4" max="4" width="10" style="15" customWidth="1"/>
    <col min="5" max="5" width="13.7265625" style="15" customWidth="1"/>
    <col min="6" max="6" width="14" style="15" customWidth="1"/>
    <col min="7" max="7" width="20.26953125" style="15"/>
    <col min="8" max="8" width="17.453125" style="15" customWidth="1"/>
    <col min="9" max="9" width="6.26953125" style="15" bestFit="1" customWidth="1"/>
    <col min="10" max="10" width="12.1796875" style="15" customWidth="1"/>
    <col min="11" max="16384" width="20.26953125" style="15"/>
  </cols>
  <sheetData>
    <row r="2" spans="2:11" s="14" customFormat="1" x14ac:dyDescent="0.35">
      <c r="B2" s="25" t="s">
        <v>42</v>
      </c>
      <c r="C2" s="25" t="s">
        <v>0</v>
      </c>
      <c r="D2" s="25" t="s">
        <v>12</v>
      </c>
      <c r="E2" s="26" t="s">
        <v>43</v>
      </c>
      <c r="F2" s="26" t="s">
        <v>38</v>
      </c>
      <c r="H2" s="27" t="s">
        <v>44</v>
      </c>
      <c r="I2" s="28"/>
      <c r="J2" s="15"/>
    </row>
    <row r="3" spans="2:11" x14ac:dyDescent="0.35">
      <c r="B3" s="16">
        <v>1968</v>
      </c>
      <c r="C3" s="17" t="s">
        <v>45</v>
      </c>
      <c r="D3" s="18" t="s">
        <v>14</v>
      </c>
      <c r="E3" s="19">
        <v>3200000</v>
      </c>
      <c r="F3" s="19"/>
      <c r="H3" s="29" t="s">
        <v>12</v>
      </c>
      <c r="I3" s="30" t="s">
        <v>33</v>
      </c>
      <c r="J3" s="31" t="s">
        <v>46</v>
      </c>
    </row>
    <row r="4" spans="2:11" x14ac:dyDescent="0.35">
      <c r="B4" s="16">
        <v>1674</v>
      </c>
      <c r="C4" s="17" t="s">
        <v>47</v>
      </c>
      <c r="D4" s="18" t="s">
        <v>15</v>
      </c>
      <c r="E4" s="19">
        <v>3200000</v>
      </c>
      <c r="F4" s="19"/>
      <c r="H4" s="17" t="s">
        <v>48</v>
      </c>
      <c r="I4" s="20">
        <v>9.5000000000000001E-2</v>
      </c>
      <c r="J4" s="21">
        <v>0.02</v>
      </c>
      <c r="K4" s="22"/>
    </row>
    <row r="5" spans="2:11" x14ac:dyDescent="0.35">
      <c r="B5" s="16">
        <v>1516</v>
      </c>
      <c r="C5" s="17" t="s">
        <v>49</v>
      </c>
      <c r="D5" s="18" t="s">
        <v>14</v>
      </c>
      <c r="E5" s="19">
        <v>4500000</v>
      </c>
      <c r="F5" s="19"/>
    </row>
    <row r="6" spans="2:11" x14ac:dyDescent="0.35">
      <c r="B6" s="16">
        <v>1330</v>
      </c>
      <c r="C6" s="17" t="s">
        <v>50</v>
      </c>
      <c r="D6" s="18" t="s">
        <v>15</v>
      </c>
      <c r="E6" s="19">
        <v>3200000</v>
      </c>
      <c r="F6" s="19"/>
    </row>
    <row r="7" spans="2:11" x14ac:dyDescent="0.35">
      <c r="B7" s="16">
        <v>1949</v>
      </c>
      <c r="C7" s="17" t="s">
        <v>51</v>
      </c>
      <c r="D7" s="18" t="s">
        <v>15</v>
      </c>
      <c r="E7" s="19">
        <v>4100000</v>
      </c>
      <c r="F7" s="19"/>
    </row>
    <row r="8" spans="2:11" x14ac:dyDescent="0.35">
      <c r="B8" s="16">
        <v>1329</v>
      </c>
      <c r="C8" s="17" t="s">
        <v>52</v>
      </c>
      <c r="D8" s="18" t="s">
        <v>15</v>
      </c>
      <c r="E8" s="19">
        <v>3500000</v>
      </c>
      <c r="F8" s="19"/>
    </row>
    <row r="9" spans="2:11" x14ac:dyDescent="0.35">
      <c r="B9" s="16">
        <v>1572</v>
      </c>
      <c r="C9" s="17" t="s">
        <v>53</v>
      </c>
      <c r="D9" s="18" t="s">
        <v>21</v>
      </c>
      <c r="E9" s="19">
        <v>3600000</v>
      </c>
      <c r="F9" s="19"/>
      <c r="I9" s="23"/>
    </row>
    <row r="10" spans="2:11" x14ac:dyDescent="0.35">
      <c r="B10" s="16">
        <v>1300</v>
      </c>
      <c r="C10" s="17" t="s">
        <v>54</v>
      </c>
      <c r="D10" s="18" t="s">
        <v>14</v>
      </c>
      <c r="E10" s="19">
        <v>2300000</v>
      </c>
      <c r="F10" s="19"/>
    </row>
    <row r="11" spans="2:11" x14ac:dyDescent="0.35">
      <c r="B11" s="16">
        <v>1303</v>
      </c>
      <c r="C11" s="17" t="s">
        <v>22</v>
      </c>
      <c r="D11" s="18" t="s">
        <v>20</v>
      </c>
      <c r="E11" s="19">
        <v>5600000</v>
      </c>
      <c r="F11" s="19"/>
      <c r="I11" s="14"/>
      <c r="J11" s="14"/>
    </row>
    <row r="12" spans="2:11" x14ac:dyDescent="0.35">
      <c r="B12" s="16">
        <v>1302</v>
      </c>
      <c r="C12" s="17" t="s">
        <v>23</v>
      </c>
      <c r="D12" s="18" t="s">
        <v>14</v>
      </c>
      <c r="E12" s="19">
        <v>3800000</v>
      </c>
      <c r="F12" s="19"/>
    </row>
    <row r="13" spans="2:11" x14ac:dyDescent="0.35">
      <c r="B13" s="16">
        <v>1334</v>
      </c>
      <c r="C13" s="17" t="s">
        <v>24</v>
      </c>
      <c r="D13" s="18" t="s">
        <v>20</v>
      </c>
      <c r="E13" s="19">
        <v>1350000</v>
      </c>
      <c r="F13" s="19"/>
    </row>
    <row r="14" spans="2:11" x14ac:dyDescent="0.35">
      <c r="B14" s="16">
        <v>1975</v>
      </c>
      <c r="C14" s="17" t="s">
        <v>55</v>
      </c>
      <c r="D14" s="18" t="s">
        <v>21</v>
      </c>
      <c r="E14" s="19">
        <v>3200000</v>
      </c>
      <c r="F14" s="19"/>
    </row>
    <row r="15" spans="2:11" x14ac:dyDescent="0.35">
      <c r="B15" s="16">
        <v>1759</v>
      </c>
      <c r="C15" s="17" t="s">
        <v>56</v>
      </c>
      <c r="D15" s="18" t="s">
        <v>14</v>
      </c>
      <c r="E15" s="19">
        <v>4700000</v>
      </c>
      <c r="F15" s="19"/>
    </row>
    <row r="16" spans="2:11" x14ac:dyDescent="0.35">
      <c r="B16" s="16">
        <v>1427</v>
      </c>
      <c r="C16" s="17" t="s">
        <v>57</v>
      </c>
      <c r="D16" s="18" t="s">
        <v>14</v>
      </c>
      <c r="E16" s="19">
        <v>3400000</v>
      </c>
      <c r="F16" s="19"/>
    </row>
  </sheetData>
  <dataValidations count="1">
    <dataValidation type="list" allowBlank="1" showInputMessage="1" showErrorMessage="1" sqref="WLT983052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WVP98305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xr:uid="{8134B8AE-CB16-4D3F-B4A2-F205470AC44A}">
      <formula1>"Norte,Sur,Oriente,Poniente"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8277B-F9D2-47E6-B433-A50C5C538D0D}">
  <dimension ref="B2:L16"/>
  <sheetViews>
    <sheetView workbookViewId="0">
      <selection activeCell="E28" sqref="C27:E28"/>
    </sheetView>
  </sheetViews>
  <sheetFormatPr baseColWidth="10" defaultColWidth="11.453125" defaultRowHeight="14.5" x14ac:dyDescent="0.35"/>
  <cols>
    <col min="1" max="1" width="4.1796875" customWidth="1"/>
    <col min="2" max="2" width="27.54296875" customWidth="1"/>
    <col min="3" max="3" width="11.54296875" customWidth="1"/>
    <col min="4" max="4" width="10.6328125" customWidth="1"/>
    <col min="7" max="7" width="12" customWidth="1"/>
    <col min="10" max="10" width="10.26953125" customWidth="1"/>
    <col min="11" max="11" width="19.54296875" customWidth="1"/>
  </cols>
  <sheetData>
    <row r="2" spans="2:12" x14ac:dyDescent="0.35">
      <c r="B2" s="9" t="s">
        <v>25</v>
      </c>
      <c r="C2" s="10" t="s">
        <v>12</v>
      </c>
      <c r="D2" s="10" t="s">
        <v>26</v>
      </c>
      <c r="E2" s="10" t="s">
        <v>18</v>
      </c>
      <c r="F2" s="10" t="s">
        <v>19</v>
      </c>
      <c r="G2" s="10" t="s">
        <v>13</v>
      </c>
      <c r="H2" s="10" t="s">
        <v>38</v>
      </c>
      <c r="J2" s="39" t="s">
        <v>39</v>
      </c>
      <c r="K2" s="40"/>
    </row>
    <row r="3" spans="2:12" x14ac:dyDescent="0.35">
      <c r="B3" t="s">
        <v>3</v>
      </c>
      <c r="C3" t="s">
        <v>14</v>
      </c>
      <c r="D3" t="s">
        <v>27</v>
      </c>
      <c r="E3" s="4">
        <v>4108792</v>
      </c>
      <c r="F3" s="4">
        <v>3761993</v>
      </c>
      <c r="G3" s="4">
        <f t="shared" ref="G3:G16" si="0">SUM(E3:F3)</f>
        <v>7870785</v>
      </c>
      <c r="H3" s="4"/>
      <c r="J3" s="8" t="s">
        <v>12</v>
      </c>
      <c r="K3" s="8" t="s">
        <v>26</v>
      </c>
      <c r="L3" s="11"/>
    </row>
    <row r="4" spans="2:12" x14ac:dyDescent="0.35">
      <c r="B4" t="s">
        <v>8</v>
      </c>
      <c r="C4" t="s">
        <v>15</v>
      </c>
      <c r="D4" t="s">
        <v>29</v>
      </c>
      <c r="E4" s="4">
        <v>2826258</v>
      </c>
      <c r="F4" s="4">
        <v>5452833</v>
      </c>
      <c r="G4" s="4">
        <f t="shared" si="0"/>
        <v>8279091</v>
      </c>
      <c r="H4" s="4"/>
      <c r="J4" s="13" t="s">
        <v>14</v>
      </c>
      <c r="K4" s="13" t="s">
        <v>58</v>
      </c>
      <c r="L4" s="7">
        <v>3.5000000000000003E-2</v>
      </c>
    </row>
    <row r="5" spans="2:12" x14ac:dyDescent="0.35">
      <c r="B5" t="s">
        <v>6</v>
      </c>
      <c r="C5" t="s">
        <v>14</v>
      </c>
      <c r="D5" t="s">
        <v>30</v>
      </c>
      <c r="E5" s="4">
        <v>7407818</v>
      </c>
      <c r="F5" s="4">
        <v>3157745</v>
      </c>
      <c r="G5" s="4">
        <f t="shared" si="0"/>
        <v>10565563</v>
      </c>
      <c r="H5" s="4"/>
      <c r="J5" s="13" t="s">
        <v>15</v>
      </c>
      <c r="K5" s="13" t="s">
        <v>29</v>
      </c>
      <c r="L5" s="7">
        <v>3.6499999999999998E-2</v>
      </c>
    </row>
    <row r="6" spans="2:12" x14ac:dyDescent="0.35">
      <c r="B6" t="s">
        <v>9</v>
      </c>
      <c r="C6" t="s">
        <v>14</v>
      </c>
      <c r="D6" t="s">
        <v>31</v>
      </c>
      <c r="E6" s="4">
        <v>4358000</v>
      </c>
      <c r="F6" s="4">
        <v>8426000</v>
      </c>
      <c r="G6" s="4">
        <f t="shared" si="0"/>
        <v>12784000</v>
      </c>
      <c r="H6" s="4"/>
    </row>
    <row r="7" spans="2:12" x14ac:dyDescent="0.35">
      <c r="B7" t="s">
        <v>2</v>
      </c>
      <c r="C7" t="s">
        <v>15</v>
      </c>
      <c r="D7" t="s">
        <v>29</v>
      </c>
      <c r="E7" s="4">
        <v>1130677</v>
      </c>
      <c r="F7" s="4">
        <v>5067890</v>
      </c>
      <c r="G7" s="4">
        <f t="shared" si="0"/>
        <v>6198567</v>
      </c>
      <c r="H7" s="4"/>
    </row>
    <row r="8" spans="2:12" x14ac:dyDescent="0.35">
      <c r="B8" t="s">
        <v>7</v>
      </c>
      <c r="C8" t="s">
        <v>14</v>
      </c>
      <c r="D8" t="s">
        <v>30</v>
      </c>
      <c r="E8" s="4">
        <v>6906087</v>
      </c>
      <c r="F8" s="4">
        <v>3885627</v>
      </c>
      <c r="G8" s="4">
        <f t="shared" si="0"/>
        <v>10791714</v>
      </c>
      <c r="H8" s="4"/>
    </row>
    <row r="9" spans="2:12" x14ac:dyDescent="0.35">
      <c r="B9" t="s">
        <v>5</v>
      </c>
      <c r="C9" t="s">
        <v>16</v>
      </c>
      <c r="D9" t="s">
        <v>32</v>
      </c>
      <c r="E9" s="4">
        <v>1990275</v>
      </c>
      <c r="F9" s="4">
        <v>1632192</v>
      </c>
      <c r="G9" s="4">
        <f t="shared" si="0"/>
        <v>3622467</v>
      </c>
      <c r="H9" s="4"/>
    </row>
    <row r="10" spans="2:12" x14ac:dyDescent="0.35">
      <c r="B10" t="s">
        <v>1</v>
      </c>
      <c r="C10" t="s">
        <v>14</v>
      </c>
      <c r="D10" t="s">
        <v>27</v>
      </c>
      <c r="E10" s="4">
        <v>2345876</v>
      </c>
      <c r="F10" s="4">
        <v>5762571</v>
      </c>
      <c r="G10" s="4">
        <f t="shared" si="0"/>
        <v>8108447</v>
      </c>
      <c r="H10" s="4"/>
    </row>
    <row r="11" spans="2:12" x14ac:dyDescent="0.35">
      <c r="B11" t="s">
        <v>10</v>
      </c>
      <c r="C11" t="s">
        <v>15</v>
      </c>
      <c r="D11" t="s">
        <v>29</v>
      </c>
      <c r="E11" s="4">
        <v>4297000</v>
      </c>
      <c r="F11" s="4">
        <v>10052000</v>
      </c>
      <c r="G11" s="4">
        <f t="shared" si="0"/>
        <v>14349000</v>
      </c>
      <c r="H11" s="4"/>
    </row>
    <row r="12" spans="2:12" x14ac:dyDescent="0.35">
      <c r="B12" t="s">
        <v>17</v>
      </c>
      <c r="C12" t="s">
        <v>16</v>
      </c>
      <c r="D12" t="s">
        <v>32</v>
      </c>
      <c r="E12" s="4">
        <v>5000000</v>
      </c>
      <c r="F12" s="4">
        <v>4470000</v>
      </c>
      <c r="G12" s="4">
        <f t="shared" si="0"/>
        <v>9470000</v>
      </c>
      <c r="H12" s="4"/>
    </row>
    <row r="13" spans="2:12" x14ac:dyDescent="0.35">
      <c r="B13" t="s">
        <v>4</v>
      </c>
      <c r="C13" t="s">
        <v>14</v>
      </c>
      <c r="D13" t="s">
        <v>27</v>
      </c>
      <c r="E13" s="4">
        <v>8731335</v>
      </c>
      <c r="F13" s="4">
        <v>2453000</v>
      </c>
      <c r="G13" s="4">
        <f t="shared" si="0"/>
        <v>11184335</v>
      </c>
      <c r="H13" s="4"/>
    </row>
    <row r="14" spans="2:12" x14ac:dyDescent="0.35">
      <c r="B14" t="s">
        <v>22</v>
      </c>
      <c r="C14" t="s">
        <v>16</v>
      </c>
      <c r="D14" t="s">
        <v>32</v>
      </c>
      <c r="E14" s="4">
        <v>5877136</v>
      </c>
      <c r="F14" s="4">
        <v>4488758</v>
      </c>
      <c r="G14" s="4">
        <f t="shared" si="0"/>
        <v>10365894</v>
      </c>
      <c r="H14" s="4"/>
    </row>
    <row r="15" spans="2:12" x14ac:dyDescent="0.35">
      <c r="B15" t="s">
        <v>23</v>
      </c>
      <c r="C15" t="s">
        <v>14</v>
      </c>
      <c r="D15" t="s">
        <v>31</v>
      </c>
      <c r="E15" s="4">
        <v>1544000</v>
      </c>
      <c r="F15" s="4">
        <v>8152991</v>
      </c>
      <c r="G15" s="4">
        <f t="shared" si="0"/>
        <v>9696991</v>
      </c>
      <c r="H15" s="4"/>
    </row>
    <row r="16" spans="2:12" x14ac:dyDescent="0.35">
      <c r="B16" s="1" t="s">
        <v>24</v>
      </c>
      <c r="C16" s="1" t="s">
        <v>15</v>
      </c>
      <c r="D16" s="1" t="s">
        <v>28</v>
      </c>
      <c r="E16" s="5">
        <v>1557269</v>
      </c>
      <c r="F16" s="5">
        <v>7749360</v>
      </c>
      <c r="G16" s="5">
        <f t="shared" si="0"/>
        <v>9306629</v>
      </c>
      <c r="H16" s="5"/>
    </row>
  </sheetData>
  <mergeCells count="1">
    <mergeCell ref="J2: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B40CE-A8F1-4CF8-81E4-0F16E8E859AA}">
  <dimension ref="B2:G16"/>
  <sheetViews>
    <sheetView workbookViewId="0">
      <selection activeCell="D1" sqref="D1"/>
    </sheetView>
  </sheetViews>
  <sheetFormatPr baseColWidth="10" defaultRowHeight="14.5" x14ac:dyDescent="0.35"/>
  <cols>
    <col min="2" max="2" width="24.36328125" bestFit="1" customWidth="1"/>
    <col min="7" max="7" width="14.26953125" customWidth="1"/>
  </cols>
  <sheetData>
    <row r="2" spans="2:7" x14ac:dyDescent="0.35">
      <c r="B2" s="34" t="s">
        <v>0</v>
      </c>
      <c r="C2" s="35" t="s">
        <v>12</v>
      </c>
      <c r="D2" s="35" t="s">
        <v>18</v>
      </c>
      <c r="E2" s="35" t="s">
        <v>19</v>
      </c>
      <c r="F2" s="35" t="s">
        <v>66</v>
      </c>
      <c r="G2" s="35" t="s">
        <v>13</v>
      </c>
    </row>
    <row r="3" spans="2:7" x14ac:dyDescent="0.35">
      <c r="B3" t="s">
        <v>3</v>
      </c>
      <c r="C3" t="s">
        <v>14</v>
      </c>
      <c r="D3" s="4">
        <v>22000000</v>
      </c>
      <c r="E3" s="4">
        <v>4761993</v>
      </c>
      <c r="F3" s="4">
        <v>11648562</v>
      </c>
      <c r="G3" s="4">
        <f>SUM(D3:F3)</f>
        <v>38410555</v>
      </c>
    </row>
    <row r="4" spans="2:7" x14ac:dyDescent="0.35">
      <c r="B4" t="s">
        <v>8</v>
      </c>
      <c r="C4" t="s">
        <v>15</v>
      </c>
      <c r="D4" s="4">
        <v>8900000</v>
      </c>
      <c r="E4" s="4">
        <v>5452833</v>
      </c>
      <c r="F4" s="4">
        <v>4696143</v>
      </c>
      <c r="G4" s="4">
        <f t="shared" ref="G4:G16" si="0">SUM(D4:F4)</f>
        <v>19048976</v>
      </c>
    </row>
    <row r="5" spans="2:7" x14ac:dyDescent="0.35">
      <c r="B5" t="s">
        <v>6</v>
      </c>
      <c r="C5" t="s">
        <v>14</v>
      </c>
      <c r="D5" s="4">
        <v>7407818</v>
      </c>
      <c r="E5" s="4">
        <v>1200000</v>
      </c>
      <c r="F5" s="4">
        <v>4513431</v>
      </c>
      <c r="G5" s="4">
        <f t="shared" si="0"/>
        <v>13121249</v>
      </c>
    </row>
    <row r="6" spans="2:7" x14ac:dyDescent="0.35">
      <c r="B6" t="s">
        <v>9</v>
      </c>
      <c r="C6" t="s">
        <v>15</v>
      </c>
      <c r="D6" s="4">
        <v>5358328</v>
      </c>
      <c r="E6" s="4">
        <v>9426105</v>
      </c>
      <c r="F6" s="4">
        <v>6177799</v>
      </c>
      <c r="G6" s="4">
        <f t="shared" si="0"/>
        <v>20962232</v>
      </c>
    </row>
    <row r="7" spans="2:7" x14ac:dyDescent="0.35">
      <c r="B7" t="s">
        <v>2</v>
      </c>
      <c r="C7" t="s">
        <v>15</v>
      </c>
      <c r="D7" s="4">
        <v>10130123</v>
      </c>
      <c r="E7" s="4">
        <v>11067634</v>
      </c>
      <c r="F7" s="4">
        <v>10966035</v>
      </c>
      <c r="G7" s="4">
        <f t="shared" si="0"/>
        <v>32163792</v>
      </c>
    </row>
    <row r="8" spans="2:7" x14ac:dyDescent="0.35">
      <c r="B8" t="s">
        <v>7</v>
      </c>
      <c r="C8" t="s">
        <v>14</v>
      </c>
      <c r="D8" s="4">
        <v>6906087</v>
      </c>
      <c r="E8" s="4">
        <v>3885627</v>
      </c>
      <c r="F8" s="4">
        <v>2355604</v>
      </c>
      <c r="G8" s="4">
        <f t="shared" si="0"/>
        <v>13147318</v>
      </c>
    </row>
    <row r="9" spans="2:7" x14ac:dyDescent="0.35">
      <c r="B9" t="s">
        <v>5</v>
      </c>
      <c r="C9" t="s">
        <v>16</v>
      </c>
      <c r="D9" s="4">
        <v>1990275</v>
      </c>
      <c r="E9" s="4">
        <v>1632192</v>
      </c>
      <c r="F9" s="4">
        <v>2035017</v>
      </c>
      <c r="G9" s="4">
        <f t="shared" si="0"/>
        <v>5657484</v>
      </c>
    </row>
    <row r="10" spans="2:7" x14ac:dyDescent="0.35">
      <c r="B10" t="s">
        <v>1</v>
      </c>
      <c r="C10" t="s">
        <v>14</v>
      </c>
      <c r="D10" s="4">
        <v>9932527</v>
      </c>
      <c r="E10" s="4">
        <v>5762571</v>
      </c>
      <c r="F10" s="4">
        <v>4612762</v>
      </c>
      <c r="G10" s="4">
        <f t="shared" si="0"/>
        <v>20307860</v>
      </c>
    </row>
    <row r="11" spans="2:7" x14ac:dyDescent="0.35">
      <c r="B11" t="s">
        <v>10</v>
      </c>
      <c r="C11" t="s">
        <v>15</v>
      </c>
      <c r="D11" s="4">
        <v>9497557</v>
      </c>
      <c r="E11" s="4">
        <v>11052172</v>
      </c>
      <c r="F11" s="4">
        <v>2806104</v>
      </c>
      <c r="G11" s="4">
        <f t="shared" si="0"/>
        <v>23355833</v>
      </c>
    </row>
    <row r="12" spans="2:7" x14ac:dyDescent="0.35">
      <c r="B12" t="s">
        <v>17</v>
      </c>
      <c r="C12" t="s">
        <v>16</v>
      </c>
      <c r="D12" s="4">
        <v>10195385</v>
      </c>
      <c r="E12" s="4">
        <v>9470321</v>
      </c>
      <c r="F12" s="4">
        <v>9633439</v>
      </c>
      <c r="G12" s="4">
        <f t="shared" si="0"/>
        <v>29299145</v>
      </c>
    </row>
    <row r="13" spans="2:7" x14ac:dyDescent="0.35">
      <c r="B13" t="s">
        <v>4</v>
      </c>
      <c r="C13" t="s">
        <v>14</v>
      </c>
      <c r="D13" s="4">
        <v>8731335</v>
      </c>
      <c r="E13" s="4">
        <v>10424654</v>
      </c>
      <c r="F13" s="4">
        <v>6577006</v>
      </c>
      <c r="G13" s="4">
        <f t="shared" si="0"/>
        <v>25732995</v>
      </c>
    </row>
    <row r="14" spans="2:7" x14ac:dyDescent="0.35">
      <c r="B14" t="s">
        <v>22</v>
      </c>
      <c r="C14" t="s">
        <v>16</v>
      </c>
      <c r="D14" s="4">
        <v>5877136</v>
      </c>
      <c r="E14" s="4">
        <v>4488758</v>
      </c>
      <c r="F14" s="4">
        <v>6480028</v>
      </c>
      <c r="G14" s="4">
        <f t="shared" si="0"/>
        <v>16845922</v>
      </c>
    </row>
    <row r="15" spans="2:7" x14ac:dyDescent="0.35">
      <c r="B15" t="s">
        <v>23</v>
      </c>
      <c r="C15" t="s">
        <v>14</v>
      </c>
      <c r="D15" s="4">
        <v>11544048</v>
      </c>
      <c r="E15" s="4">
        <v>8152991</v>
      </c>
      <c r="F15" s="4">
        <v>8183378</v>
      </c>
      <c r="G15" s="4">
        <f t="shared" si="0"/>
        <v>27880417</v>
      </c>
    </row>
    <row r="16" spans="2:7" x14ac:dyDescent="0.35">
      <c r="B16" s="1" t="s">
        <v>67</v>
      </c>
      <c r="C16" s="1" t="s">
        <v>15</v>
      </c>
      <c r="D16" s="5">
        <v>1557269</v>
      </c>
      <c r="E16" s="5">
        <v>7749360</v>
      </c>
      <c r="F16" s="5">
        <v>3407483</v>
      </c>
      <c r="G16" s="5">
        <f t="shared" si="0"/>
        <v>12714112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33F4-DB05-4C3E-B92E-BF000AF0AF98}">
  <dimension ref="B2:I16"/>
  <sheetViews>
    <sheetView workbookViewId="0">
      <selection activeCell="B3" sqref="B3:G16"/>
    </sheetView>
  </sheetViews>
  <sheetFormatPr baseColWidth="10" defaultRowHeight="14.5" x14ac:dyDescent="0.35"/>
  <cols>
    <col min="2" max="2" width="27.36328125" customWidth="1"/>
    <col min="3" max="3" width="9.7265625" customWidth="1"/>
  </cols>
  <sheetData>
    <row r="2" spans="2:9" x14ac:dyDescent="0.35">
      <c r="B2" s="34" t="s">
        <v>0</v>
      </c>
      <c r="C2" s="35" t="s">
        <v>12</v>
      </c>
      <c r="D2" s="35" t="s">
        <v>18</v>
      </c>
      <c r="E2" s="35" t="s">
        <v>19</v>
      </c>
      <c r="F2" s="35" t="s">
        <v>66</v>
      </c>
      <c r="G2" s="35" t="s">
        <v>13</v>
      </c>
      <c r="I2" s="35" t="s">
        <v>12</v>
      </c>
    </row>
    <row r="3" spans="2:9" x14ac:dyDescent="0.35">
      <c r="B3" t="s">
        <v>3</v>
      </c>
      <c r="C3" t="s">
        <v>14</v>
      </c>
      <c r="D3" s="4">
        <v>8108792</v>
      </c>
      <c r="E3" s="4">
        <v>4761993</v>
      </c>
      <c r="F3" s="4">
        <v>11648562</v>
      </c>
      <c r="G3" s="4">
        <f>SUM(D3:F3)</f>
        <v>24519347</v>
      </c>
      <c r="I3" t="s">
        <v>16</v>
      </c>
    </row>
    <row r="4" spans="2:9" x14ac:dyDescent="0.35">
      <c r="B4" t="s">
        <v>8</v>
      </c>
      <c r="C4" t="s">
        <v>15</v>
      </c>
      <c r="D4" s="4">
        <v>2826258</v>
      </c>
      <c r="E4" s="4">
        <v>5452833</v>
      </c>
      <c r="F4" s="4">
        <v>4696143</v>
      </c>
      <c r="G4" s="4">
        <f t="shared" ref="G4:G16" si="0">SUM(D4:F4)</f>
        <v>12975234</v>
      </c>
    </row>
    <row r="5" spans="2:9" x14ac:dyDescent="0.35">
      <c r="B5" t="s">
        <v>6</v>
      </c>
      <c r="C5" t="s">
        <v>14</v>
      </c>
      <c r="D5" s="4">
        <v>7407818</v>
      </c>
      <c r="E5" s="4">
        <v>3157745</v>
      </c>
      <c r="F5" s="4">
        <v>4513431</v>
      </c>
      <c r="G5" s="4">
        <f t="shared" si="0"/>
        <v>15078994</v>
      </c>
    </row>
    <row r="6" spans="2:9" x14ac:dyDescent="0.35">
      <c r="B6" t="s">
        <v>9</v>
      </c>
      <c r="C6" t="s">
        <v>15</v>
      </c>
      <c r="D6" s="4">
        <v>5358328</v>
      </c>
      <c r="E6" s="4">
        <v>9426105</v>
      </c>
      <c r="F6" s="4">
        <v>6177799</v>
      </c>
      <c r="G6" s="4">
        <f t="shared" si="0"/>
        <v>20962232</v>
      </c>
    </row>
    <row r="7" spans="2:9" x14ac:dyDescent="0.35">
      <c r="B7" t="s">
        <v>2</v>
      </c>
      <c r="C7" t="s">
        <v>15</v>
      </c>
      <c r="D7" s="4">
        <v>10130123</v>
      </c>
      <c r="E7" s="4">
        <v>11067634</v>
      </c>
      <c r="F7" s="4">
        <v>10966035</v>
      </c>
      <c r="G7" s="4">
        <f t="shared" si="0"/>
        <v>32163792</v>
      </c>
    </row>
    <row r="8" spans="2:9" x14ac:dyDescent="0.35">
      <c r="B8" t="s">
        <v>7</v>
      </c>
      <c r="C8" t="s">
        <v>14</v>
      </c>
      <c r="D8" s="4">
        <v>6906087</v>
      </c>
      <c r="E8" s="4">
        <v>3885627</v>
      </c>
      <c r="F8" s="4">
        <v>2355604</v>
      </c>
      <c r="G8" s="4">
        <f t="shared" si="0"/>
        <v>13147318</v>
      </c>
    </row>
    <row r="9" spans="2:9" x14ac:dyDescent="0.35">
      <c r="B9" t="s">
        <v>5</v>
      </c>
      <c r="C9" t="s">
        <v>16</v>
      </c>
      <c r="D9" s="4">
        <v>1990275</v>
      </c>
      <c r="E9" s="4">
        <v>1632192</v>
      </c>
      <c r="F9" s="4">
        <v>2035017</v>
      </c>
      <c r="G9" s="4">
        <f t="shared" si="0"/>
        <v>5657484</v>
      </c>
    </row>
    <row r="10" spans="2:9" x14ac:dyDescent="0.35">
      <c r="B10" t="s">
        <v>1</v>
      </c>
      <c r="C10" t="s">
        <v>14</v>
      </c>
      <c r="D10" s="4">
        <v>9932527</v>
      </c>
      <c r="E10" s="4">
        <v>5762571</v>
      </c>
      <c r="F10" s="4">
        <v>4612762</v>
      </c>
      <c r="G10" s="4">
        <f t="shared" si="0"/>
        <v>20307860</v>
      </c>
    </row>
    <row r="11" spans="2:9" x14ac:dyDescent="0.35">
      <c r="B11" t="s">
        <v>10</v>
      </c>
      <c r="C11" t="s">
        <v>15</v>
      </c>
      <c r="D11" s="4">
        <v>9497557</v>
      </c>
      <c r="E11" s="4">
        <v>11052172</v>
      </c>
      <c r="F11" s="4">
        <v>2806104</v>
      </c>
      <c r="G11" s="4">
        <f t="shared" si="0"/>
        <v>23355833</v>
      </c>
    </row>
    <row r="12" spans="2:9" x14ac:dyDescent="0.35">
      <c r="B12" t="s">
        <v>17</v>
      </c>
      <c r="C12" t="s">
        <v>16</v>
      </c>
      <c r="D12" s="4">
        <v>10195385</v>
      </c>
      <c r="E12" s="4">
        <v>9470321</v>
      </c>
      <c r="F12" s="4">
        <v>9633439</v>
      </c>
      <c r="G12" s="4">
        <f t="shared" si="0"/>
        <v>29299145</v>
      </c>
    </row>
    <row r="13" spans="2:9" x14ac:dyDescent="0.35">
      <c r="B13" t="s">
        <v>4</v>
      </c>
      <c r="C13" t="s">
        <v>14</v>
      </c>
      <c r="D13" s="4">
        <v>8731335</v>
      </c>
      <c r="E13" s="4">
        <v>10424654</v>
      </c>
      <c r="F13" s="4">
        <v>6577006</v>
      </c>
      <c r="G13" s="4">
        <f t="shared" si="0"/>
        <v>25732995</v>
      </c>
    </row>
    <row r="14" spans="2:9" x14ac:dyDescent="0.35">
      <c r="B14" t="s">
        <v>22</v>
      </c>
      <c r="C14" t="s">
        <v>16</v>
      </c>
      <c r="D14" s="4">
        <v>5877136</v>
      </c>
      <c r="E14" s="4">
        <v>4488758</v>
      </c>
      <c r="F14" s="4">
        <v>6480028</v>
      </c>
      <c r="G14" s="4">
        <f t="shared" si="0"/>
        <v>16845922</v>
      </c>
    </row>
    <row r="15" spans="2:9" x14ac:dyDescent="0.35">
      <c r="B15" t="s">
        <v>23</v>
      </c>
      <c r="C15" t="s">
        <v>14</v>
      </c>
      <c r="D15" s="4">
        <v>11544048</v>
      </c>
      <c r="E15" s="4">
        <v>8152991</v>
      </c>
      <c r="F15" s="4">
        <v>8183378</v>
      </c>
      <c r="G15" s="4">
        <f t="shared" si="0"/>
        <v>27880417</v>
      </c>
    </row>
    <row r="16" spans="2:9" x14ac:dyDescent="0.35">
      <c r="B16" s="1" t="s">
        <v>24</v>
      </c>
      <c r="C16" s="1" t="s">
        <v>15</v>
      </c>
      <c r="D16" s="5">
        <v>1557269</v>
      </c>
      <c r="E16" s="5">
        <v>7749360</v>
      </c>
      <c r="F16" s="5">
        <v>3407483</v>
      </c>
      <c r="G16" s="5">
        <f t="shared" si="0"/>
        <v>12714112</v>
      </c>
    </row>
  </sheetData>
  <dataValidations count="1">
    <dataValidation type="list" allowBlank="1" showInputMessage="1" showErrorMessage="1" sqref="I3" xr:uid="{D116DA64-8952-42C5-B779-A0AAF7B44EAB}">
      <formula1>"Norte,Centro,Sur"</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6BA27-A383-41BB-8630-44C73117F843}">
  <dimension ref="B3:K17"/>
  <sheetViews>
    <sheetView workbookViewId="0">
      <selection activeCell="K4" sqref="K4"/>
    </sheetView>
  </sheetViews>
  <sheetFormatPr baseColWidth="10" defaultRowHeight="14.5" x14ac:dyDescent="0.35"/>
  <cols>
    <col min="2" max="2" width="24.453125" bestFit="1" customWidth="1"/>
  </cols>
  <sheetData>
    <row r="3" spans="2:11" x14ac:dyDescent="0.35">
      <c r="B3" s="41" t="s">
        <v>25</v>
      </c>
      <c r="C3" s="41" t="s">
        <v>12</v>
      </c>
      <c r="D3" s="41" t="s">
        <v>26</v>
      </c>
      <c r="E3" s="42" t="s">
        <v>18</v>
      </c>
      <c r="F3" s="42" t="s">
        <v>19</v>
      </c>
      <c r="G3" s="42" t="s">
        <v>66</v>
      </c>
      <c r="H3" s="42" t="s">
        <v>13</v>
      </c>
      <c r="J3" s="42" t="s">
        <v>12</v>
      </c>
      <c r="K3" s="42" t="s">
        <v>26</v>
      </c>
    </row>
    <row r="4" spans="2:11" x14ac:dyDescent="0.35">
      <c r="B4" t="s">
        <v>3</v>
      </c>
      <c r="C4" t="s">
        <v>14</v>
      </c>
      <c r="D4" t="s">
        <v>27</v>
      </c>
      <c r="E4" s="4">
        <v>4108792</v>
      </c>
      <c r="F4" s="4">
        <v>3761993</v>
      </c>
      <c r="G4" s="4">
        <v>9648562</v>
      </c>
      <c r="H4" s="4">
        <f>SUM(E4:G4)</f>
        <v>17519347</v>
      </c>
      <c r="J4" t="s">
        <v>15</v>
      </c>
      <c r="K4" t="s">
        <v>32</v>
      </c>
    </row>
    <row r="5" spans="2:11" x14ac:dyDescent="0.35">
      <c r="B5" t="s">
        <v>8</v>
      </c>
      <c r="C5" t="s">
        <v>15</v>
      </c>
      <c r="D5" t="s">
        <v>29</v>
      </c>
      <c r="E5" s="4">
        <v>2826258</v>
      </c>
      <c r="F5" s="4">
        <v>5452833</v>
      </c>
      <c r="G5" s="4">
        <v>4696143</v>
      </c>
      <c r="H5" s="4">
        <f t="shared" ref="H5:H17" si="0">SUM(E5:G5)</f>
        <v>12975234</v>
      </c>
    </row>
    <row r="6" spans="2:11" x14ac:dyDescent="0.35">
      <c r="B6" t="s">
        <v>6</v>
      </c>
      <c r="C6" t="s">
        <v>14</v>
      </c>
      <c r="D6" t="s">
        <v>30</v>
      </c>
      <c r="E6" s="4">
        <v>7407818</v>
      </c>
      <c r="F6" s="4">
        <v>3157745</v>
      </c>
      <c r="G6" s="4">
        <v>4513431</v>
      </c>
      <c r="H6" s="4">
        <f t="shared" si="0"/>
        <v>15078994</v>
      </c>
    </row>
    <row r="7" spans="2:11" x14ac:dyDescent="0.35">
      <c r="B7" t="s">
        <v>9</v>
      </c>
      <c r="C7" t="s">
        <v>14</v>
      </c>
      <c r="D7" t="s">
        <v>31</v>
      </c>
      <c r="E7" s="4">
        <v>4358000</v>
      </c>
      <c r="F7" s="4">
        <v>8426000</v>
      </c>
      <c r="G7" s="4">
        <v>5177000</v>
      </c>
      <c r="H7" s="4">
        <f t="shared" si="0"/>
        <v>17961000</v>
      </c>
    </row>
    <row r="8" spans="2:11" x14ac:dyDescent="0.35">
      <c r="B8" t="s">
        <v>2</v>
      </c>
      <c r="C8" t="s">
        <v>15</v>
      </c>
      <c r="D8" t="s">
        <v>29</v>
      </c>
      <c r="E8" s="4">
        <v>1130677</v>
      </c>
      <c r="F8" s="4">
        <v>5067890</v>
      </c>
      <c r="G8" s="4">
        <v>10966035</v>
      </c>
      <c r="H8" s="4">
        <f t="shared" si="0"/>
        <v>17164602</v>
      </c>
    </row>
    <row r="9" spans="2:11" x14ac:dyDescent="0.35">
      <c r="B9" t="s">
        <v>7</v>
      </c>
      <c r="C9" t="s">
        <v>14</v>
      </c>
      <c r="D9" t="s">
        <v>30</v>
      </c>
      <c r="E9" s="4">
        <v>6906087</v>
      </c>
      <c r="F9" s="4">
        <v>3885627</v>
      </c>
      <c r="G9" s="4">
        <v>2355604</v>
      </c>
      <c r="H9" s="4">
        <f t="shared" si="0"/>
        <v>13147318</v>
      </c>
    </row>
    <row r="10" spans="2:11" x14ac:dyDescent="0.35">
      <c r="B10" t="s">
        <v>5</v>
      </c>
      <c r="C10" t="s">
        <v>16</v>
      </c>
      <c r="D10" t="s">
        <v>32</v>
      </c>
      <c r="E10" s="4">
        <v>1990275</v>
      </c>
      <c r="F10" s="4">
        <v>1632192</v>
      </c>
      <c r="G10" s="4">
        <v>2035017</v>
      </c>
      <c r="H10" s="4">
        <f t="shared" si="0"/>
        <v>5657484</v>
      </c>
    </row>
    <row r="11" spans="2:11" x14ac:dyDescent="0.35">
      <c r="B11" t="s">
        <v>1</v>
      </c>
      <c r="C11" t="s">
        <v>14</v>
      </c>
      <c r="D11" t="s">
        <v>27</v>
      </c>
      <c r="E11" s="4">
        <v>2345876</v>
      </c>
      <c r="F11" s="4">
        <v>5762571</v>
      </c>
      <c r="G11" s="4">
        <v>4612762</v>
      </c>
      <c r="H11" s="4">
        <f t="shared" si="0"/>
        <v>12721209</v>
      </c>
    </row>
    <row r="12" spans="2:11" x14ac:dyDescent="0.35">
      <c r="B12" t="s">
        <v>10</v>
      </c>
      <c r="C12" t="s">
        <v>15</v>
      </c>
      <c r="D12" t="s">
        <v>29</v>
      </c>
      <c r="E12" s="4">
        <v>4297000</v>
      </c>
      <c r="F12" s="4">
        <v>10052000</v>
      </c>
      <c r="G12" s="4">
        <v>2806104</v>
      </c>
      <c r="H12" s="4">
        <f t="shared" si="0"/>
        <v>17155104</v>
      </c>
    </row>
    <row r="13" spans="2:11" x14ac:dyDescent="0.35">
      <c r="B13" t="s">
        <v>17</v>
      </c>
      <c r="C13" t="s">
        <v>16</v>
      </c>
      <c r="D13" t="s">
        <v>32</v>
      </c>
      <c r="E13" s="4">
        <v>5000000</v>
      </c>
      <c r="F13" s="4">
        <v>4470000</v>
      </c>
      <c r="G13" s="4">
        <v>4933000</v>
      </c>
      <c r="H13" s="4">
        <f t="shared" si="0"/>
        <v>14403000</v>
      </c>
    </row>
    <row r="14" spans="2:11" x14ac:dyDescent="0.35">
      <c r="B14" t="s">
        <v>4</v>
      </c>
      <c r="C14" t="s">
        <v>14</v>
      </c>
      <c r="D14" t="s">
        <v>27</v>
      </c>
      <c r="E14" s="4">
        <v>8731335</v>
      </c>
      <c r="F14" s="4">
        <v>2453000</v>
      </c>
      <c r="G14" s="4">
        <v>6577006</v>
      </c>
      <c r="H14" s="4">
        <f t="shared" si="0"/>
        <v>17761341</v>
      </c>
    </row>
    <row r="15" spans="2:11" x14ac:dyDescent="0.35">
      <c r="B15" t="s">
        <v>22</v>
      </c>
      <c r="C15" t="s">
        <v>16</v>
      </c>
      <c r="D15" t="s">
        <v>32</v>
      </c>
      <c r="E15" s="4">
        <v>5877136</v>
      </c>
      <c r="F15" s="4">
        <v>4488758</v>
      </c>
      <c r="G15" s="4">
        <v>6480028</v>
      </c>
      <c r="H15" s="4">
        <f t="shared" si="0"/>
        <v>16845922</v>
      </c>
    </row>
    <row r="16" spans="2:11" x14ac:dyDescent="0.35">
      <c r="B16" t="s">
        <v>23</v>
      </c>
      <c r="C16" t="s">
        <v>14</v>
      </c>
      <c r="D16" t="s">
        <v>31</v>
      </c>
      <c r="E16" s="4">
        <v>1544000</v>
      </c>
      <c r="F16" s="4">
        <v>8152991</v>
      </c>
      <c r="G16" s="4">
        <v>8183378</v>
      </c>
      <c r="H16" s="4">
        <f t="shared" si="0"/>
        <v>17880369</v>
      </c>
    </row>
    <row r="17" spans="2:8" x14ac:dyDescent="0.35">
      <c r="B17" s="1" t="s">
        <v>24</v>
      </c>
      <c r="C17" s="1" t="s">
        <v>15</v>
      </c>
      <c r="D17" s="1" t="s">
        <v>28</v>
      </c>
      <c r="E17" s="5">
        <v>1557269</v>
      </c>
      <c r="F17" s="5">
        <v>7749360</v>
      </c>
      <c r="G17" s="5">
        <v>3407483</v>
      </c>
      <c r="H17" s="5">
        <f t="shared" si="0"/>
        <v>12714112</v>
      </c>
    </row>
  </sheetData>
  <dataValidations count="2">
    <dataValidation type="list" allowBlank="1" showInputMessage="1" showErrorMessage="1" sqref="K4" xr:uid="{EEDECFF1-9C93-4E62-B2A8-BE6A3EBC432F}">
      <formula1>"Arica,Iquique,Antofagasta,Santiago,Temuco,Valdivia"</formula1>
    </dataValidation>
    <dataValidation type="list" allowBlank="1" showInputMessage="1" showErrorMessage="1" sqref="J4" xr:uid="{BCCA7C93-B49C-4A4D-9373-C0B266C542D8}">
      <formula1>"Norte,Centro,Sur"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SI Anidado</vt:lpstr>
      <vt:lpstr>Formato Y O</vt:lpstr>
      <vt:lpstr>Funcion Logica Y</vt:lpstr>
      <vt:lpstr>Ejercicio Y Check</vt:lpstr>
      <vt:lpstr>Funcion Logica O</vt:lpstr>
      <vt:lpstr>Funcion Logica Y O</vt:lpstr>
      <vt:lpstr>Formato Condicional I</vt:lpstr>
      <vt:lpstr>Formato Condicional II Filas</vt:lpstr>
      <vt:lpstr>Formato Condicional Funciones</vt:lpstr>
      <vt:lpstr>Fecha</vt:lpstr>
      <vt:lpstr>Ejercicios Fecha</vt:lpstr>
      <vt:lpstr>Hora</vt:lpstr>
      <vt:lpstr>Texto</vt:lpstr>
      <vt:lpstr>Proteger Hoja Libro</vt:lpstr>
      <vt:lpstr>Error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Beltrand</dc:creator>
  <cp:lastModifiedBy>Juan Carlos Beltrand</cp:lastModifiedBy>
  <dcterms:created xsi:type="dcterms:W3CDTF">2023-11-15T14:03:17Z</dcterms:created>
  <dcterms:modified xsi:type="dcterms:W3CDTF">2024-02-08T14:02:14Z</dcterms:modified>
</cp:coreProperties>
</file>